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sakihagi.nims.go.jp\ECDiv\ACO\10_NIMS連携拠点推進制度\07.成果報告書\R7 (2025)\"/>
    </mc:Choice>
  </mc:AlternateContent>
  <xr:revisionPtr revIDLastSave="0" documentId="14_{0E45A906-97C4-4EA9-818C-B26B82943819}" xr6:coauthVersionLast="47" xr6:coauthVersionMax="47" xr10:uidLastSave="{00000000-0000-0000-0000-000000000000}"/>
  <workbookProtection workbookAlgorithmName="SHA-512" workbookHashValue="tbV0EPzrp4n+0jIO4UDvFycncgdkwHfTT6XYOyxXFSmQVZf1tOKc2mKWqQFpWcsg0vl+S5nceWHDI6IZgBlJKg==" workbookSaltValue="adJoTzUpOqGxrt3ZCgInrg==" workbookSpinCount="100000" lockStructure="1"/>
  <bookViews>
    <workbookView xWindow="-110" yWindow="-110" windowWidth="19420" windowHeight="10300" xr2:uid="{00000000-000D-0000-FFFF-FFFF00000000}"/>
  </bookViews>
  <sheets>
    <sheet name="成果報告書" sheetId="13" r:id="rId1"/>
    <sheet name="申請一覧" sheetId="14" state="hidden" r:id="rId2"/>
    <sheet name="ドロップダウン" sheetId="10" state="hidden" r:id="rId3"/>
  </sheets>
  <externalReferences>
    <externalReference r:id="rId4"/>
  </externalReferences>
  <definedNames>
    <definedName name="_xlnm.Print_Area" localSheetId="0">成果報告書!$A$1:$N$51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 i="13" l="1"/>
  <c r="K12" i="13"/>
  <c r="C12" i="13"/>
  <c r="C11" i="13"/>
  <c r="K9" i="13"/>
  <c r="C9" i="13"/>
  <c r="C8" i="13"/>
  <c r="C7" i="13"/>
  <c r="AX1" i="14" l="1"/>
  <c r="AW1" i="14"/>
  <c r="AZ1" i="14" s="1"/>
  <c r="G44" i="13" l="1"/>
  <c r="G30" i="13"/>
  <c r="Q10" i="13" l="1"/>
  <c r="N30" i="13" l="1"/>
  <c r="M25" i="13" l="1"/>
  <c r="I25" i="13"/>
  <c r="B25" i="13"/>
  <c r="E25" i="13"/>
  <c r="Q11" i="13" l="1"/>
  <c r="Q7" i="13"/>
  <c r="Q6" i="13" l="1"/>
  <c r="Q5" i="13"/>
  <c r="Q8" i="13" l="1"/>
  <c r="N35" i="13" l="1"/>
  <c r="N43" i="13" l="1"/>
  <c r="N41" i="13"/>
  <c r="N39" i="13"/>
  <c r="N37" i="13"/>
  <c r="N33" i="13"/>
  <c r="N44" i="13" l="1"/>
  <c r="Q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NIMS-User</author>
    <author>ITAdmin</author>
  </authors>
  <commentList>
    <comment ref="AO2" authorId="0" shapeId="0" xr:uid="{8100D8DD-E483-4244-8082-B5131D64E5DC}">
      <text>
        <r>
          <rPr>
            <sz val="9"/>
            <color indexed="81"/>
            <rFont val="MS P ゴシック"/>
            <family val="3"/>
            <charset val="128"/>
          </rPr>
          <t>～3/31　室町アドバイザー
4/1～　中山部門長</t>
        </r>
      </text>
    </comment>
    <comment ref="AP2" authorId="0" shapeId="0" xr:uid="{8DB0045C-229D-4BC2-921D-A096EC7A8477}">
      <text>
        <r>
          <rPr>
            <sz val="9"/>
            <color indexed="81"/>
            <rFont val="MS P ゴシック"/>
            <family val="3"/>
            <charset val="128"/>
          </rPr>
          <t>～3/31：中山部門長
4/1～：武田運営主席</t>
        </r>
      </text>
    </comment>
    <comment ref="AQ2" authorId="0" shapeId="0" xr:uid="{AA473B65-B8BD-4EF6-894F-2DBC5EE81C7D}">
      <text>
        <r>
          <rPr>
            <sz val="9"/>
            <color indexed="81"/>
            <rFont val="MS P ゴシック"/>
            <family val="3"/>
            <charset val="128"/>
          </rPr>
          <t>3/31までで退任</t>
        </r>
      </text>
    </comment>
    <comment ref="T3" authorId="1" shapeId="0" xr:uid="{17FBBE97-4FD7-4C39-BF04-81B95C5B0024}">
      <text>
        <r>
          <rPr>
            <b/>
            <sz val="8"/>
            <color indexed="81"/>
            <rFont val="Meiryo UI"/>
            <family val="3"/>
            <charset val="128"/>
          </rPr>
          <t>メールは手入力</t>
        </r>
      </text>
    </comment>
  </commentList>
</comments>
</file>

<file path=xl/sharedStrings.xml><?xml version="1.0" encoding="utf-8"?>
<sst xmlns="http://schemas.openxmlformats.org/spreadsheetml/2006/main" count="1596" uniqueCount="742">
  <si>
    <t>×</t>
    <phoneticPr fontId="3"/>
  </si>
  <si>
    <t>円</t>
    <rPh sb="0" eb="1">
      <t>エン</t>
    </rPh>
    <phoneticPr fontId="3"/>
  </si>
  <si>
    <t>氏名</t>
    <rPh sb="0" eb="2">
      <t>シメイ</t>
    </rPh>
    <phoneticPr fontId="3"/>
  </si>
  <si>
    <t>拠点／部門</t>
    <rPh sb="0" eb="2">
      <t>キョテン</t>
    </rPh>
    <rPh sb="3" eb="5">
      <t>ブモン</t>
    </rPh>
    <phoneticPr fontId="3"/>
  </si>
  <si>
    <t>グループ</t>
    <phoneticPr fontId="3"/>
  </si>
  <si>
    <t>エネルギー・環境材料研究拠点</t>
    <rPh sb="6" eb="8">
      <t>カンキョウ</t>
    </rPh>
    <rPh sb="8" eb="10">
      <t>ザイリョウ</t>
    </rPh>
    <rPh sb="10" eb="12">
      <t>ケンキュウ</t>
    </rPh>
    <rPh sb="12" eb="14">
      <t>キョテン</t>
    </rPh>
    <phoneticPr fontId="4"/>
  </si>
  <si>
    <t>磁性・スピントロニクス材料研究拠点</t>
    <rPh sb="0" eb="2">
      <t>ジセイ</t>
    </rPh>
    <rPh sb="11" eb="13">
      <t>ザイリョウ</t>
    </rPh>
    <rPh sb="13" eb="15">
      <t>ケンキュウ</t>
    </rPh>
    <rPh sb="15" eb="17">
      <t>キョテン</t>
    </rPh>
    <phoneticPr fontId="4"/>
  </si>
  <si>
    <t>構造材料研究拠点</t>
    <rPh sb="0" eb="2">
      <t>コウゾウ</t>
    </rPh>
    <rPh sb="2" eb="4">
      <t>ザイリョウ</t>
    </rPh>
    <rPh sb="4" eb="6">
      <t>ケンキュウ</t>
    </rPh>
    <rPh sb="6" eb="8">
      <t>キョテン</t>
    </rPh>
    <phoneticPr fontId="4"/>
  </si>
  <si>
    <t>国際ナノアーキテクトニクス研究拠点</t>
    <rPh sb="0" eb="2">
      <t>コクサイ</t>
    </rPh>
    <rPh sb="13" eb="15">
      <t>ケンキュウ</t>
    </rPh>
    <rPh sb="15" eb="17">
      <t>キョテン</t>
    </rPh>
    <phoneticPr fontId="4"/>
  </si>
  <si>
    <t>先端材料解析研究拠点</t>
    <rPh sb="0" eb="2">
      <t>センタン</t>
    </rPh>
    <rPh sb="2" eb="4">
      <t>ザイリョウ</t>
    </rPh>
    <rPh sb="4" eb="6">
      <t>カイセキ</t>
    </rPh>
    <rPh sb="6" eb="8">
      <t>ケンキュウ</t>
    </rPh>
    <rPh sb="8" eb="10">
      <t>キョテン</t>
    </rPh>
    <phoneticPr fontId="4"/>
  </si>
  <si>
    <t>技術開発・共用部門</t>
    <rPh sb="0" eb="2">
      <t>ギジュツ</t>
    </rPh>
    <rPh sb="2" eb="4">
      <t>カイハツ</t>
    </rPh>
    <rPh sb="5" eb="7">
      <t>キョウヨウ</t>
    </rPh>
    <rPh sb="7" eb="9">
      <t>ブモン</t>
    </rPh>
    <phoneticPr fontId="4"/>
  </si>
  <si>
    <t>職名</t>
    <rPh sb="0" eb="2">
      <t>ショクメイ</t>
    </rPh>
    <phoneticPr fontId="3"/>
  </si>
  <si>
    <t>拠点／部門</t>
    <rPh sb="0" eb="2">
      <t>キョテン</t>
    </rPh>
    <rPh sb="3" eb="5">
      <t>ブモン</t>
    </rPh>
    <phoneticPr fontId="3"/>
  </si>
  <si>
    <t>所属機関</t>
    <rPh sb="0" eb="2">
      <t>ショゾク</t>
    </rPh>
    <rPh sb="2" eb="4">
      <t>キカン</t>
    </rPh>
    <phoneticPr fontId="3"/>
  </si>
  <si>
    <t>申請枠</t>
    <rPh sb="0" eb="2">
      <t>シンセイ</t>
    </rPh>
    <rPh sb="2" eb="3">
      <t>ワク</t>
    </rPh>
    <phoneticPr fontId="3"/>
  </si>
  <si>
    <t>通常枠</t>
    <rPh sb="0" eb="2">
      <t>ツウジョウ</t>
    </rPh>
    <rPh sb="2" eb="3">
      <t>ワク</t>
    </rPh>
    <phoneticPr fontId="3"/>
  </si>
  <si>
    <t>用途：</t>
    <rPh sb="0" eb="2">
      <t>ヨウト</t>
    </rPh>
    <phoneticPr fontId="3"/>
  </si>
  <si>
    <t>金額：</t>
    <rPh sb="0" eb="2">
      <t>キンガク</t>
    </rPh>
    <phoneticPr fontId="3"/>
  </si>
  <si>
    <t>研究経費</t>
    <rPh sb="0" eb="2">
      <t>ケンキュウ</t>
    </rPh>
    <rPh sb="2" eb="4">
      <t>ケイヒ</t>
    </rPh>
    <phoneticPr fontId="3"/>
  </si>
  <si>
    <t>個</t>
    <rPh sb="0" eb="1">
      <t>コ</t>
    </rPh>
    <phoneticPr fontId="3"/>
  </si>
  <si>
    <t>時間</t>
    <rPh sb="0" eb="2">
      <t>ジカン</t>
    </rPh>
    <phoneticPr fontId="3"/>
  </si>
  <si>
    <t>可能性はない。</t>
    <phoneticPr fontId="3"/>
  </si>
  <si>
    <t>件</t>
    <rPh sb="0" eb="1">
      <t>ケン</t>
    </rPh>
    <phoneticPr fontId="3"/>
  </si>
  <si>
    <t>式</t>
    <rPh sb="0" eb="1">
      <t>シキ</t>
    </rPh>
    <phoneticPr fontId="3"/>
  </si>
  <si>
    <t>灰色のセルは自動入力</t>
    <rPh sb="0" eb="2">
      <t>ハイイロ</t>
    </rPh>
    <rPh sb="6" eb="8">
      <t>ジドウ</t>
    </rPh>
    <rPh sb="8" eb="10">
      <t>ニュウリョク</t>
    </rPh>
    <phoneticPr fontId="3"/>
  </si>
  <si>
    <t>＝</t>
    <phoneticPr fontId="3"/>
  </si>
  <si>
    <t>客員研究者等取扱規程に従い、NIMSに帰属させる。</t>
    <phoneticPr fontId="3"/>
  </si>
  <si>
    <t>　備考</t>
    <phoneticPr fontId="3"/>
  </si>
  <si>
    <t>NIMSの
受入担当者</t>
    <phoneticPr fontId="3"/>
  </si>
  <si>
    <t>協働研究者
（代表者）</t>
    <phoneticPr fontId="3"/>
  </si>
  <si>
    <t>研究タイトル</t>
    <phoneticPr fontId="3"/>
  </si>
  <si>
    <t>申請枠</t>
    <phoneticPr fontId="3"/>
  </si>
  <si>
    <t>～</t>
    <phoneticPr fontId="3"/>
  </si>
  <si>
    <t>知的財産権</t>
    <rPh sb="0" eb="5">
      <t>チテキザイサンケン</t>
    </rPh>
    <phoneticPr fontId="3"/>
  </si>
  <si>
    <t>受入期間</t>
    <rPh sb="0" eb="2">
      <t>ウケイレ</t>
    </rPh>
    <rPh sb="2" eb="4">
      <t>キカン</t>
    </rPh>
    <phoneticPr fontId="3"/>
  </si>
  <si>
    <t>支援開始年度</t>
    <rPh sb="0" eb="2">
      <t>シエン</t>
    </rPh>
    <rPh sb="2" eb="4">
      <t>カイシ</t>
    </rPh>
    <rPh sb="4" eb="6">
      <t>ネンド</t>
    </rPh>
    <phoneticPr fontId="3"/>
  </si>
  <si>
    <t>年度</t>
    <rPh sb="0" eb="2">
      <t>ネンド</t>
    </rPh>
    <phoneticPr fontId="3"/>
  </si>
  <si>
    <t>職名</t>
    <rPh sb="0" eb="2">
      <t>ショクメイ</t>
    </rPh>
    <phoneticPr fontId="3"/>
  </si>
  <si>
    <t>使用額合計：</t>
    <rPh sb="0" eb="2">
      <t>シヨウ</t>
    </rPh>
    <rPh sb="2" eb="3">
      <t>ガク</t>
    </rPh>
    <rPh sb="3" eb="5">
      <t>ゴウケイ</t>
    </rPh>
    <phoneticPr fontId="3"/>
  </si>
  <si>
    <t>　本研究を実施した結果、共有知財等が発生する可能性について。（申請時からの変更可）</t>
    <phoneticPr fontId="3"/>
  </si>
  <si>
    <t>協働研究者の所属機関との共有とする。（特許等の維持管理費用は双方の負担になります。）</t>
    <phoneticPr fontId="3"/>
  </si>
  <si>
    <t>採択額：</t>
    <rPh sb="0" eb="2">
      <t>サイタク</t>
    </rPh>
    <rPh sb="2" eb="3">
      <t>ガク</t>
    </rPh>
    <phoneticPr fontId="3"/>
  </si>
  <si>
    <t>様式3</t>
    <rPh sb="0" eb="2">
      <t>ヨウシキ</t>
    </rPh>
    <phoneticPr fontId="3"/>
  </si>
  <si>
    <t>YY/MM/DD</t>
    <phoneticPr fontId="3"/>
  </si>
  <si>
    <t>YY/MM/DD</t>
    <phoneticPr fontId="3"/>
  </si>
  <si>
    <t>課題ID</t>
    <rPh sb="0" eb="2">
      <t>カダイ</t>
    </rPh>
    <phoneticPr fontId="3"/>
  </si>
  <si>
    <t>状態</t>
    <rPh sb="0" eb="2">
      <t>ジョウタイ</t>
    </rPh>
    <phoneticPr fontId="3"/>
  </si>
  <si>
    <t>種類</t>
    <rPh sb="0" eb="2">
      <t>シュルイ</t>
    </rPh>
    <phoneticPr fontId="3"/>
  </si>
  <si>
    <t>論文</t>
  </si>
  <si>
    <t>論文</t>
    <phoneticPr fontId="3"/>
  </si>
  <si>
    <t>特許</t>
    <phoneticPr fontId="3"/>
  </si>
  <si>
    <t>その他</t>
    <phoneticPr fontId="3"/>
  </si>
  <si>
    <t>口頭発表</t>
    <rPh sb="0" eb="2">
      <t>コウトウ</t>
    </rPh>
    <rPh sb="2" eb="4">
      <t>ハッピョウ</t>
    </rPh>
    <phoneticPr fontId="3"/>
  </si>
  <si>
    <t>状態</t>
    <rPh sb="0" eb="2">
      <t>ジョウタイ</t>
    </rPh>
    <phoneticPr fontId="3"/>
  </si>
  <si>
    <t>口頭発表：</t>
    <rPh sb="0" eb="4">
      <t>コウトウハッピョウ</t>
    </rPh>
    <phoneticPr fontId="3"/>
  </si>
  <si>
    <t>論文：</t>
    <rPh sb="0" eb="2">
      <t>ロンブン</t>
    </rPh>
    <phoneticPr fontId="3"/>
  </si>
  <si>
    <t>特許：</t>
    <rPh sb="0" eb="2">
      <t>トッキョ</t>
    </rPh>
    <phoneticPr fontId="3"/>
  </si>
  <si>
    <t>その他：</t>
    <rPh sb="2" eb="3">
      <t>ホカ</t>
    </rPh>
    <phoneticPr fontId="3"/>
  </si>
  <si>
    <t>論文</t>
    <rPh sb="0" eb="2">
      <t>ロンブン</t>
    </rPh>
    <phoneticPr fontId="3"/>
  </si>
  <si>
    <t>特許</t>
    <rPh sb="0" eb="2">
      <t>トッキョ</t>
    </rPh>
    <phoneticPr fontId="3"/>
  </si>
  <si>
    <t>その他</t>
    <rPh sb="2" eb="3">
      <t>タ</t>
    </rPh>
    <phoneticPr fontId="3"/>
  </si>
  <si>
    <t>研究費使用額</t>
    <rPh sb="0" eb="3">
      <t>ケンキュウヒ</t>
    </rPh>
    <rPh sb="3" eb="5">
      <t>シヨウ</t>
    </rPh>
    <rPh sb="5" eb="6">
      <t>ガク</t>
    </rPh>
    <phoneticPr fontId="3"/>
  </si>
  <si>
    <t>内容（1行につき1件入力。全著者名、題目を含めること。）</t>
    <phoneticPr fontId="3"/>
  </si>
  <si>
    <t>種別</t>
    <rPh sb="0" eb="2">
      <t>シュベツ</t>
    </rPh>
    <phoneticPr fontId="3"/>
  </si>
  <si>
    <t>特許</t>
  </si>
  <si>
    <t>研究費採択額</t>
    <rPh sb="0" eb="3">
      <t>ケンキュウヒ</t>
    </rPh>
    <rPh sb="3" eb="5">
      <t>サイタク</t>
    </rPh>
    <rPh sb="5" eb="6">
      <t>ガク</t>
    </rPh>
    <phoneticPr fontId="3"/>
  </si>
  <si>
    <t>発表済み(Presented)</t>
    <rPh sb="0" eb="2">
      <t>ハッピョウ</t>
    </rPh>
    <rPh sb="2" eb="3">
      <t>ズ</t>
    </rPh>
    <phoneticPr fontId="3"/>
  </si>
  <si>
    <t>出版済み(Published)</t>
    <phoneticPr fontId="3"/>
  </si>
  <si>
    <t>投稿中(Submitted)</t>
  </si>
  <si>
    <t>投稿中(Submitted)</t>
    <phoneticPr fontId="3"/>
  </si>
  <si>
    <t>出願済み(Applied)</t>
    <rPh sb="0" eb="2">
      <t>シュツガン</t>
    </rPh>
    <rPh sb="2" eb="3">
      <t>ズ</t>
    </rPh>
    <phoneticPr fontId="3"/>
  </si>
  <si>
    <t>その他(Other)</t>
    <phoneticPr fontId="3"/>
  </si>
  <si>
    <t>(例を消さず、この行から記入してください）</t>
    <rPh sb="1" eb="2">
      <t>レイ</t>
    </rPh>
    <rPh sb="3" eb="4">
      <t>ケ</t>
    </rPh>
    <rPh sb="9" eb="10">
      <t>ギョウ</t>
    </rPh>
    <rPh sb="12" eb="14">
      <t>キニュウ</t>
    </rPh>
    <phoneticPr fontId="3"/>
  </si>
  <si>
    <t>（例）物材太郎、鈴木花子、「再生可能エネルギーの活用と普及」、第20回物質材料学会、20xx年8月、優秀発表賞受賞</t>
    <phoneticPr fontId="3"/>
  </si>
  <si>
    <t>（例）T. Taro, H. Suzuki, K. Yamashita*, T. Sasaki, "Materials for Sustainable Energy", submitted to Mater. Chem. A (20xx.1)</t>
    <phoneticPr fontId="3"/>
  </si>
  <si>
    <t>（例）物材太郎、鈴木花子、「○○の製造法」特願20xx-123456、20xx年10月1日出願</t>
    <rPh sb="1" eb="2">
      <t>レイ</t>
    </rPh>
    <rPh sb="3" eb="4">
      <t>ブツ</t>
    </rPh>
    <rPh sb="4" eb="5">
      <t>ザイ</t>
    </rPh>
    <rPh sb="5" eb="7">
      <t>タロウ</t>
    </rPh>
    <rPh sb="8" eb="10">
      <t>スズキ</t>
    </rPh>
    <rPh sb="10" eb="12">
      <t>ハナコ</t>
    </rPh>
    <rPh sb="21" eb="23">
      <t>トクガン</t>
    </rPh>
    <rPh sb="39" eb="40">
      <t>ネン</t>
    </rPh>
    <rPh sb="42" eb="43">
      <t>ガツ</t>
    </rPh>
    <rPh sb="44" eb="45">
      <t>ニチ</t>
    </rPh>
    <rPh sb="45" eb="47">
      <t>シュツガン</t>
    </rPh>
    <phoneticPr fontId="3"/>
  </si>
  <si>
    <t>統合型材料開発・情報基盤部門</t>
    <rPh sb="0" eb="3">
      <t>トウゴウガタ</t>
    </rPh>
    <rPh sb="3" eb="5">
      <t>ザイリョウ</t>
    </rPh>
    <rPh sb="5" eb="7">
      <t>カイハツ</t>
    </rPh>
    <rPh sb="8" eb="10">
      <t>ジョウホウ</t>
    </rPh>
    <rPh sb="10" eb="12">
      <t>キバン</t>
    </rPh>
    <rPh sb="12" eb="14">
      <t>ブモン</t>
    </rPh>
    <phoneticPr fontId="4"/>
  </si>
  <si>
    <t>　実施結果</t>
    <rPh sb="3" eb="5">
      <t>ケッカ</t>
    </rPh>
    <phoneticPr fontId="3"/>
  </si>
  <si>
    <r>
      <t xml:space="preserve">太字は合計を表す
最上段は全体の合計
</t>
    </r>
    <r>
      <rPr>
        <b/>
        <sz val="7"/>
        <color theme="1"/>
        <rFont val="游ゴシック"/>
        <family val="3"/>
        <charset val="128"/>
      </rPr>
      <t>学生</t>
    </r>
    <r>
      <rPr>
        <sz val="7"/>
        <color theme="1"/>
        <rFont val="游ゴシック"/>
        <family val="3"/>
        <charset val="128"/>
      </rPr>
      <t xml:space="preserve">は学生全員についての合計
</t>
    </r>
    <r>
      <rPr>
        <b/>
        <sz val="7"/>
        <color theme="1"/>
        <rFont val="游ゴシック"/>
        <family val="3"/>
        <charset val="128"/>
      </rPr>
      <t>教員</t>
    </r>
    <r>
      <rPr>
        <sz val="7"/>
        <color theme="1"/>
        <rFont val="游ゴシック"/>
        <family val="3"/>
        <charset val="128"/>
      </rPr>
      <t>は教員全員についての合計</t>
    </r>
    <rPh sb="0" eb="2">
      <t>フトジ</t>
    </rPh>
    <rPh sb="3" eb="5">
      <t>ゴウケイ</t>
    </rPh>
    <rPh sb="6" eb="7">
      <t>アラワ</t>
    </rPh>
    <rPh sb="9" eb="11">
      <t>サイジョウ</t>
    </rPh>
    <rPh sb="11" eb="12">
      <t>ダン</t>
    </rPh>
    <rPh sb="13" eb="15">
      <t>ゼンタイ</t>
    </rPh>
    <rPh sb="16" eb="18">
      <t>ゴウケイ</t>
    </rPh>
    <rPh sb="19" eb="21">
      <t>ガクセイ</t>
    </rPh>
    <rPh sb="22" eb="24">
      <t>ガクセイ</t>
    </rPh>
    <rPh sb="24" eb="26">
      <t>ゼンイン</t>
    </rPh>
    <rPh sb="31" eb="33">
      <t>ゴウケイ</t>
    </rPh>
    <rPh sb="34" eb="36">
      <t>キョウイン</t>
    </rPh>
    <rPh sb="37" eb="39">
      <t>キョウイン</t>
    </rPh>
    <rPh sb="39" eb="41">
      <t>ゼンイン</t>
    </rPh>
    <rPh sb="46" eb="48">
      <t>ゴウケイ</t>
    </rPh>
    <phoneticPr fontId="3"/>
  </si>
  <si>
    <r>
      <t>　研究費の使用実績</t>
    </r>
    <r>
      <rPr>
        <sz val="10"/>
        <color theme="1"/>
        <rFont val="游ゴシック"/>
        <family val="3"/>
        <charset val="128"/>
      </rPr>
      <t>（具体的な用途と金額を記載）</t>
    </r>
    <rPh sb="1" eb="3">
      <t>ケンキュウ</t>
    </rPh>
    <rPh sb="3" eb="4">
      <t>ヒ</t>
    </rPh>
    <rPh sb="5" eb="7">
      <t>シヨウ</t>
    </rPh>
    <rPh sb="7" eb="9">
      <t>ジッセキ</t>
    </rPh>
    <rPh sb="10" eb="13">
      <t>グタイテキ</t>
    </rPh>
    <rPh sb="14" eb="16">
      <t>ヨウト</t>
    </rPh>
    <rPh sb="17" eb="19">
      <t>キンガク</t>
    </rPh>
    <rPh sb="20" eb="22">
      <t>キサイ</t>
    </rPh>
    <phoneticPr fontId="3"/>
  </si>
  <si>
    <r>
      <t>　知的財産権等の取扱いについて　</t>
    </r>
    <r>
      <rPr>
        <sz val="8"/>
        <color theme="1"/>
        <rFont val="游ゴシック"/>
        <family val="3"/>
        <charset val="128"/>
      </rPr>
      <t>※必ず協働研究者に確認の上、記入してください。</t>
    </r>
    <phoneticPr fontId="3"/>
  </si>
  <si>
    <t>（例）○○用部品（具体的な部品名）</t>
    <rPh sb="1" eb="2">
      <t>レイ</t>
    </rPh>
    <phoneticPr fontId="3"/>
  </si>
  <si>
    <t>KOSEN枠</t>
    <rPh sb="5" eb="6">
      <t>ワク</t>
    </rPh>
    <phoneticPr fontId="3"/>
  </si>
  <si>
    <t>円</t>
    <rPh sb="0" eb="1">
      <t>エン</t>
    </rPh>
    <phoneticPr fontId="3"/>
  </si>
  <si>
    <t>Ver.3</t>
    <phoneticPr fontId="3"/>
  </si>
  <si>
    <r>
      <t>　研究成果</t>
    </r>
    <r>
      <rPr>
        <sz val="10"/>
        <color theme="1"/>
        <rFont val="游ゴシック"/>
        <family val="3"/>
        <charset val="128"/>
      </rPr>
      <t>　</t>
    </r>
    <r>
      <rPr>
        <sz val="7.5"/>
        <color theme="1"/>
        <rFont val="游ゴシック"/>
        <family val="3"/>
        <charset val="128"/>
      </rPr>
      <t>※セル内での改行はAlt+Enter</t>
    </r>
    <rPh sb="1" eb="3">
      <t>ケンキュウ</t>
    </rPh>
    <rPh sb="3" eb="5">
      <t>セイカ</t>
    </rPh>
    <phoneticPr fontId="3"/>
  </si>
  <si>
    <t>マテリアルズリサーチバンク事業 (MRB) の一環として整備を予定している人的データベースおよび成果データベースに本制度で得られた成果等を登録するため、公開可能な範囲で記入してください。</t>
    <phoneticPr fontId="3"/>
  </si>
  <si>
    <t>済</t>
    <rPh sb="0" eb="1">
      <t>スミ</t>
    </rPh>
    <phoneticPr fontId="3"/>
  </si>
  <si>
    <t>－</t>
  </si>
  <si>
    <t>－</t>
    <phoneticPr fontId="3"/>
  </si>
  <si>
    <t>配算体記載</t>
    <rPh sb="0" eb="1">
      <t>ハイ</t>
    </rPh>
    <rPh sb="1" eb="2">
      <t>ザン</t>
    </rPh>
    <rPh sb="2" eb="3">
      <t>タイ</t>
    </rPh>
    <rPh sb="3" eb="5">
      <t>キサイ</t>
    </rPh>
    <phoneticPr fontId="3"/>
  </si>
  <si>
    <t>配算体記載</t>
    <rPh sb="0" eb="5">
      <t>ハイザンタイキサイ</t>
    </rPh>
    <phoneticPr fontId="3"/>
  </si>
  <si>
    <t>メモ</t>
  </si>
  <si>
    <t>共有</t>
  </si>
  <si>
    <t>NIMS</t>
  </si>
  <si>
    <t/>
  </si>
  <si>
    <t>なし</t>
  </si>
  <si>
    <t>茨城大学</t>
  </si>
  <si>
    <t>三成剛生</t>
  </si>
  <si>
    <t>佐々木泰祐</t>
  </si>
  <si>
    <t>先端材料解析研究拠点</t>
  </si>
  <si>
    <t>ナノプローブグループ</t>
  </si>
  <si>
    <t>大井修一</t>
  </si>
  <si>
    <t>超薄膜ナノギャップ構造によるエレクトロニクス素子の創出</t>
  </si>
  <si>
    <t>千葉工業大学</t>
  </si>
  <si>
    <t>教授</t>
  </si>
  <si>
    <t>菅　洋志</t>
  </si>
  <si>
    <t>分子機能化学グループ</t>
  </si>
  <si>
    <t>グループリーダー</t>
  </si>
  <si>
    <t>磁気記録材料グループ</t>
  </si>
  <si>
    <t>准教授</t>
  </si>
  <si>
    <t>マルテンサイト変態を利用した鉄鋼材料の局所変形能制御</t>
  </si>
  <si>
    <t>江村聡</t>
  </si>
  <si>
    <t>倉本繁</t>
  </si>
  <si>
    <t>超低電力情報伝送を実現する磁性絶縁体の物質開発</t>
  </si>
  <si>
    <t>量子物質創製グループ</t>
  </si>
  <si>
    <t>吉川千晶</t>
  </si>
  <si>
    <t>超耐熱材料グループ</t>
  </si>
  <si>
    <t>長田俊郎</t>
  </si>
  <si>
    <t>九州大学</t>
  </si>
  <si>
    <t>新機能発現を目指した高温超伝導薄膜の開発</t>
  </si>
  <si>
    <t>超伝導システムグループ</t>
  </si>
  <si>
    <t>材料開発と導体開発の相互フィードバックによる高強度Nb3Sn超伝導線材の開発とその応用展開</t>
  </si>
  <si>
    <t>伴野信哉</t>
  </si>
  <si>
    <t>上智大学</t>
  </si>
  <si>
    <t>助教</t>
  </si>
  <si>
    <t>主任研究員</t>
  </si>
  <si>
    <t>横浜国立大学</t>
  </si>
  <si>
    <t>多元合金の状態図構築及び物性のハイスループット研究手法の確立</t>
  </si>
  <si>
    <t>池田亜矢子</t>
  </si>
  <si>
    <t>minari.takeo@nims.go.jp</t>
  </si>
  <si>
    <t>三元系炭窒化物セラミックスの変形・破壊特性とその結晶方位依存性に関する研究</t>
  </si>
  <si>
    <t>池田賢一</t>
  </si>
  <si>
    <t>角谷正友</t>
  </si>
  <si>
    <t>二次電池材料グループ</t>
  </si>
  <si>
    <t>西川慶</t>
  </si>
  <si>
    <t>北海道大学</t>
  </si>
  <si>
    <t>松島 永佳</t>
  </si>
  <si>
    <t>上席研究員</t>
  </si>
  <si>
    <t>内田健一</t>
  </si>
  <si>
    <t>3DAPによるアルミニウム合金中の水素直接可視化</t>
  </si>
  <si>
    <t>清水一行</t>
  </si>
  <si>
    <t>長岡技術科学大学</t>
  </si>
  <si>
    <t>大阪大学基礎工学研究科</t>
  </si>
  <si>
    <t>阿部　真之</t>
  </si>
  <si>
    <t>次世代アルカリ金属二次電池のための金属・合金系負極の創製と電極－電解質界面の最適化</t>
  </si>
  <si>
    <t>鳥取大学</t>
  </si>
  <si>
    <t>n型ダイヤモンド電極の構造・化学結合状態が電気化学特性に与える影響の解明</t>
  </si>
  <si>
    <t>楢木野　宏</t>
  </si>
  <si>
    <t>筑波大学</t>
  </si>
  <si>
    <t>奥村　宏典</t>
  </si>
  <si>
    <t>千葉大学大学院工学研究院</t>
  </si>
  <si>
    <t>スピンエネルギーグループ</t>
  </si>
  <si>
    <t>上路林太郎</t>
  </si>
  <si>
    <t>メカノバイオロジーグループ</t>
  </si>
  <si>
    <t>計算構造材料グループ</t>
  </si>
  <si>
    <t>瀬川浩代</t>
  </si>
  <si>
    <t>内野　隆司</t>
  </si>
  <si>
    <t>量子物質特性グループ</t>
  </si>
  <si>
    <t>早稲田大学</t>
  </si>
  <si>
    <t>機能性ナノマテリアルグループ</t>
  </si>
  <si>
    <t>鈴木進補</t>
  </si>
  <si>
    <t>小嗣真人</t>
  </si>
  <si>
    <t>遊佐斉</t>
  </si>
  <si>
    <t>中部大学</t>
  </si>
  <si>
    <t>桜庭裕弥</t>
  </si>
  <si>
    <t>広島大学</t>
  </si>
  <si>
    <t>木村昭夫</t>
  </si>
  <si>
    <t>九州工業大学</t>
  </si>
  <si>
    <t>片宗優貴</t>
  </si>
  <si>
    <t>バイオマスベース粘土／ポリマーナノコンポジットの開発</t>
  </si>
  <si>
    <t>東京都市大学</t>
  </si>
  <si>
    <t>丸山 恵史</t>
  </si>
  <si>
    <t>工学院大学先進工学部応用物理学科</t>
  </si>
  <si>
    <t>本田徹</t>
  </si>
  <si>
    <t>野村晃敬</t>
  </si>
  <si>
    <t>　旅費の実績</t>
    <rPh sb="1" eb="3">
      <t>リョヒ</t>
    </rPh>
    <phoneticPr fontId="3"/>
  </si>
  <si>
    <t>2022 ID</t>
    <phoneticPr fontId="4"/>
  </si>
  <si>
    <t>フレキシブル有機基板への薄型Siデバイス実装よる無機－有機ハイブリッドフレキシブルエレクトロニクスの実現</t>
  </si>
  <si>
    <t>高分子・バイオ材料研究センター</t>
  </si>
  <si>
    <t>プリンテッドエレクトロニクスグループ</t>
  </si>
  <si>
    <t>鹿児島大学学術研究院</t>
  </si>
  <si>
    <t>小金丸正明</t>
  </si>
  <si>
    <t>ナノアーキテクトニクス材料研究センター</t>
  </si>
  <si>
    <t>超薄膜エレクトロニクスグループ</t>
  </si>
  <si>
    <t>構造材料研究センター</t>
  </si>
  <si>
    <t>クリープ特性グループ</t>
  </si>
  <si>
    <t>鹿児島大学</t>
  </si>
  <si>
    <t>駒崎慎一</t>
  </si>
  <si>
    <t>先進超伝導線材グループ</t>
  </si>
  <si>
    <t>谷貝剛</t>
  </si>
  <si>
    <t>層状ナノ化学グループ</t>
  </si>
  <si>
    <t>マテリアル基盤研究センター</t>
  </si>
  <si>
    <t>超高空間分解能走査型プローブ顕微鏡によるCeO2表面の原子物性</t>
  </si>
  <si>
    <t>耐食材料グループ</t>
  </si>
  <si>
    <t>加工熱処理プロセスグループ</t>
  </si>
  <si>
    <t>平井孝昌</t>
  </si>
  <si>
    <t>東京大学大学院 新領域創成科学研究科</t>
  </si>
  <si>
    <t>医療応用ソフトマターグループ</t>
  </si>
  <si>
    <t>山崎智彦</t>
  </si>
  <si>
    <t>浅野竜太郎</t>
  </si>
  <si>
    <t>強度物性グループ</t>
  </si>
  <si>
    <t>東北大学大学院工学研究科</t>
  </si>
  <si>
    <t>磁気機能デバイスグループ</t>
  </si>
  <si>
    <t>固体NMR グループ</t>
  </si>
  <si>
    <t>丹所正孝</t>
  </si>
  <si>
    <t>日本大学 生産工学部</t>
  </si>
  <si>
    <t>外山　直樹</t>
  </si>
  <si>
    <t>電子・光機能材料研究センター</t>
  </si>
  <si>
    <t>高機能光学セラミックスグループ</t>
  </si>
  <si>
    <t>京都先端科学大学</t>
  </si>
  <si>
    <t>学科長、教授</t>
  </si>
  <si>
    <t>堀井滋</t>
  </si>
  <si>
    <t>分子性一次元コロイドの精密合成と機能開拓</t>
  </si>
  <si>
    <t>吉田紘行</t>
  </si>
  <si>
    <t>次世代半導体グループ</t>
  </si>
  <si>
    <t>新たな中赤外光源を目指した非平衡ふく射デバイスの創出</t>
  </si>
  <si>
    <t>光学ナノ構造チーム</t>
  </si>
  <si>
    <t>チームリーダー</t>
  </si>
  <si>
    <t>石井智</t>
  </si>
  <si>
    <t>新潟大学</t>
  </si>
  <si>
    <t>櫻井　篤</t>
  </si>
  <si>
    <t>多結晶光学材料グループ</t>
  </si>
  <si>
    <t>超ワイドギャップ半導体グループ</t>
  </si>
  <si>
    <t>アセチレン協働配位に基づく金属ナノクラスター複合体の構築と構造評価</t>
  </si>
  <si>
    <t>林宏暢</t>
  </si>
  <si>
    <t>群馬大学　大学院理工学府　分子科学部門</t>
  </si>
  <si>
    <t>堂本 悠也</t>
  </si>
  <si>
    <t>新規環状分子合成と２次元ポーラスナノシート創成への展開</t>
  </si>
  <si>
    <t>京都大学化学研究所</t>
  </si>
  <si>
    <t>山田　容子</t>
  </si>
  <si>
    <t>北陸先端科学技術大学院大学</t>
  </si>
  <si>
    <t>上田　純平</t>
  </si>
  <si>
    <t>ナノフォトニクスグループ</t>
  </si>
  <si>
    <t>桑折道済</t>
  </si>
  <si>
    <t>表面量子相物質グループ</t>
  </si>
  <si>
    <t>比較的長い夏季休暇（約6週間）および春季休暇（約5週間）を利用して、学生が長期滞在し研究を行うこと
ができる。</t>
  </si>
  <si>
    <t>バルーン拡張型ステント用Co-Cr合金の積層欠陥エネルギーに関する計算材料学的研究</t>
  </si>
  <si>
    <t>ナノ組織解析グループ</t>
  </si>
  <si>
    <t>フロンティア分子グループ</t>
  </si>
  <si>
    <t>中西尚志</t>
  </si>
  <si>
    <t>公立千歳科学技術大学</t>
  </si>
  <si>
    <t>坂井賢一</t>
  </si>
  <si>
    <t>増田卓也</t>
  </si>
  <si>
    <t>III族窒化物半導体を用いたフォトニック結晶、放射線検出器、パワー電子デバイスの開発</t>
  </si>
  <si>
    <t>強誘電体のミクロ分極制御による電気熱量材料の開拓</t>
  </si>
  <si>
    <t>岡山大学</t>
  </si>
  <si>
    <t>寺西貴志</t>
  </si>
  <si>
    <t>軽元素を含む磁気光学材料の開発と全光学的磁化反転</t>
  </si>
  <si>
    <t>石橋隆幸</t>
  </si>
  <si>
    <t>資源循環材料グループ</t>
  </si>
  <si>
    <t>超高圧構造制御グループ</t>
  </si>
  <si>
    <t>広島大学大学院先進理工系科学研究科</t>
  </si>
  <si>
    <t>宮原　正明</t>
  </si>
  <si>
    <t>広島大学‐NIMSの間で、共同研究契約「隕石の衝撃回収実験に基づく母天体の衝撃変成履歴の解明」を締結済み。</t>
  </si>
  <si>
    <t>フロンティア超伝導材料グループ</t>
  </si>
  <si>
    <t>MoS2 ナノシートにおける活性部位とキャリア密度の独立制御による高感度分子センサの開発</t>
  </si>
  <si>
    <t>２次元系量子材料グループ</t>
  </si>
  <si>
    <t>北海道大学電子科学研究所</t>
  </si>
  <si>
    <t>長島一樹</t>
  </si>
  <si>
    <t>端健二郎</t>
  </si>
  <si>
    <t>後藤 和馬</t>
  </si>
  <si>
    <t>フラクタル構造を有する超伝導ナノ複合体の超伝導特性</t>
  </si>
  <si>
    <t>横浜国立大学工学研究院システムの創生部門</t>
  </si>
  <si>
    <t>廣澤渉一</t>
  </si>
  <si>
    <t>レーザ熱加工プロセスによるステンレス鋼の溶接後熱影響部除去の検討</t>
  </si>
  <si>
    <t>腐食研究グループ</t>
  </si>
  <si>
    <t>樫村 京一郎</t>
  </si>
  <si>
    <t>鉄鋼材料グループ</t>
  </si>
  <si>
    <t>機能性薄膜の化学状態分析と外場印加効果</t>
  </si>
  <si>
    <t>松本凌</t>
  </si>
  <si>
    <t>国立高等専門学校機構　米子工業高等専門学校</t>
  </si>
  <si>
    <t>田中 博美</t>
  </si>
  <si>
    <t xml:space="preserve">スピン角度分解光電子分光による実用磁性・スピントロニクス材料の電子構造解析	</t>
  </si>
  <si>
    <t>名古屋工業大学</t>
  </si>
  <si>
    <t>宮崎 秀俊</t>
  </si>
  <si>
    <t>光電子分光グループ</t>
  </si>
  <si>
    <t>永村直佳</t>
  </si>
  <si>
    <t>高圧力を用いたCdI2型MTe2の超伝導物性研究</t>
  </si>
  <si>
    <t>新潟大学理学部</t>
  </si>
  <si>
    <t>大村　彩子</t>
  </si>
  <si>
    <t>古瀬裕章</t>
  </si>
  <si>
    <t>新規レーザー材料および高機能レーザー装置の開発</t>
  </si>
  <si>
    <t>国立大学法人北海道国立大学機構　北見工業大学</t>
  </si>
  <si>
    <t>曽根　宏靖</t>
  </si>
  <si>
    <t>電子顕微鏡グループ</t>
  </si>
  <si>
    <t>鉄及び鉄鋼材料における腐食過程の磁場中その場観察</t>
  </si>
  <si>
    <t>久留米工業高等専門学校</t>
  </si>
  <si>
    <t>名古屋大学理学部物理学科</t>
  </si>
  <si>
    <t>下志万　貴博</t>
  </si>
  <si>
    <t>MAX相セラミックスのき裂進展と自己治癒特性に関する研究</t>
  </si>
  <si>
    <t>福島工業高等専門学校</t>
  </si>
  <si>
    <t>山口 直也</t>
  </si>
  <si>
    <t>極限環境材料の破壊統計予測に関する研究</t>
  </si>
  <si>
    <t>尾崎伸吾</t>
  </si>
  <si>
    <t>受入研究者と協働研究者は，JST ALCA，科研費，NEDOプロにて共同研究に取り組んできた実績があり，現在も一部継続中である．連携のための下地は構築済みであり，効率的な協働が可能である．</t>
  </si>
  <si>
    <t>佐々木大輔</t>
  </si>
  <si>
    <t>セラミックス基複合材料グループ</t>
  </si>
  <si>
    <t>関西大学　</t>
  </si>
  <si>
    <t>宮田　隆志</t>
  </si>
  <si>
    <t>京都大学大学院</t>
  </si>
  <si>
    <t>西　直哉</t>
  </si>
  <si>
    <t>コラーゲン・アパタイト粒子を用いた遺伝子送達システム</t>
  </si>
  <si>
    <t>生駒俊之</t>
  </si>
  <si>
    <t>0</t>
  </si>
  <si>
    <r>
      <t>　口頭発表(含ポスター)、論文、特許等　</t>
    </r>
    <r>
      <rPr>
        <sz val="7.5"/>
        <color theme="1"/>
        <rFont val="游ゴシック"/>
        <family val="3"/>
        <charset val="128"/>
      </rPr>
      <t xml:space="preserve">
</t>
    </r>
    <r>
      <rPr>
        <sz val="8"/>
        <color theme="1"/>
        <rFont val="游ゴシック"/>
        <family val="3"/>
        <charset val="128"/>
      </rPr>
      <t>※</t>
    </r>
    <r>
      <rPr>
        <b/>
        <u/>
        <sz val="8"/>
        <color theme="1"/>
        <rFont val="游ゴシック"/>
        <family val="3"/>
        <charset val="128"/>
      </rPr>
      <t>連名の成果</t>
    </r>
    <r>
      <rPr>
        <u/>
        <sz val="8"/>
        <color theme="1"/>
        <rFont val="游ゴシック"/>
        <family val="3"/>
        <charset val="128"/>
      </rPr>
      <t>のみが本制度の成果として認められます</t>
    </r>
    <r>
      <rPr>
        <sz val="8"/>
        <color theme="1"/>
        <rFont val="游ゴシック"/>
        <family val="3"/>
        <charset val="128"/>
      </rPr>
      <t>。この報告書には本制度の研究に係る成果のみご記入ください。
※口頭発表と論文は発表許可願登録時に</t>
    </r>
    <r>
      <rPr>
        <u/>
        <sz val="8"/>
        <color theme="1"/>
        <rFont val="游ゴシック"/>
        <family val="3"/>
        <charset val="128"/>
      </rPr>
      <t>必ず本制度の配算体</t>
    </r>
    <r>
      <rPr>
        <b/>
        <u/>
        <sz val="8"/>
        <color theme="1"/>
        <rFont val="游ゴシック"/>
        <family val="3"/>
        <charset val="128"/>
      </rPr>
      <t>AM2100をご記載ください</t>
    </r>
    <r>
      <rPr>
        <b/>
        <sz val="8"/>
        <color theme="1"/>
        <rFont val="游ゴシック"/>
        <family val="3"/>
        <charset val="128"/>
      </rPr>
      <t>。
　</t>
    </r>
    <r>
      <rPr>
        <sz val="8"/>
        <color theme="1"/>
        <rFont val="游ゴシック"/>
        <family val="3"/>
        <charset val="128"/>
      </rPr>
      <t>発表許可願に記載済であれば配算体記載欄を「済」とし、特許など発表許可願の登録が不要なものは「ー」をご選択ください。</t>
    </r>
    <rPh sb="1" eb="3">
      <t>コウトウ</t>
    </rPh>
    <rPh sb="6" eb="7">
      <t>フク</t>
    </rPh>
    <rPh sb="13" eb="15">
      <t>ロンブン</t>
    </rPh>
    <rPh sb="16" eb="18">
      <t>トッキョ</t>
    </rPh>
    <rPh sb="18" eb="19">
      <t>ナド</t>
    </rPh>
    <rPh sb="25" eb="28">
      <t>ホウコクショ</t>
    </rPh>
    <rPh sb="30" eb="33">
      <t>ホンセイド</t>
    </rPh>
    <rPh sb="34" eb="36">
      <t>ケンキュウ</t>
    </rPh>
    <rPh sb="37" eb="38">
      <t>カカ</t>
    </rPh>
    <rPh sb="39" eb="41">
      <t>セイカ</t>
    </rPh>
    <rPh sb="44" eb="46">
      <t>キニュウ</t>
    </rPh>
    <rPh sb="53" eb="57">
      <t>コウトウハッピョウ</t>
    </rPh>
    <rPh sb="58" eb="60">
      <t>ロンブン</t>
    </rPh>
    <rPh sb="61" eb="66">
      <t>ハッピョウキョカネガイ</t>
    </rPh>
    <rPh sb="66" eb="69">
      <t>トウロクジ</t>
    </rPh>
    <rPh sb="70" eb="71">
      <t>カナラ</t>
    </rPh>
    <rPh sb="72" eb="75">
      <t>ホンセイド</t>
    </rPh>
    <rPh sb="76" eb="79">
      <t>ハイザンタイ</t>
    </rPh>
    <rPh sb="87" eb="89">
      <t>キサイ</t>
    </rPh>
    <rPh sb="94" eb="99">
      <t>ハイザンタイキサイ</t>
    </rPh>
    <rPh sb="99" eb="100">
      <t>ラン</t>
    </rPh>
    <rPh sb="108" eb="111">
      <t>キサイスミ</t>
    </rPh>
    <rPh sb="116" eb="117">
      <t>ス</t>
    </rPh>
    <rPh sb="119" eb="121">
      <t>トウロク</t>
    </rPh>
    <rPh sb="122" eb="124">
      <t>ヒツヨウ</t>
    </rPh>
    <rPh sb="145" eb="147">
      <t>トッキョ</t>
    </rPh>
    <rPh sb="158" eb="160">
      <t>フヨウ</t>
    </rPh>
    <phoneticPr fontId="3"/>
  </si>
  <si>
    <t>ac</t>
    <phoneticPr fontId="3"/>
  </si>
  <si>
    <t>2025年度　NIMS連携拠点推進制度　成果報告書</t>
    <rPh sb="4" eb="6">
      <t>ネンド</t>
    </rPh>
    <rPh sb="11" eb="19">
      <t>レンケイキョテンスイシンセイド</t>
    </rPh>
    <rPh sb="20" eb="25">
      <t>セイカホウコクショ</t>
    </rPh>
    <phoneticPr fontId="3"/>
  </si>
  <si>
    <t>2025-</t>
    <phoneticPr fontId="3"/>
  </si>
  <si>
    <t>2025年度　NIMS連携拠点推進制度　申請者リスト</t>
    <phoneticPr fontId="4"/>
  </si>
  <si>
    <t>2024年度は旅費の査定を実施</t>
    <rPh sb="4" eb="6">
      <t>ネンド</t>
    </rPh>
    <rPh sb="7" eb="9">
      <t>リョヒ</t>
    </rPh>
    <rPh sb="10" eb="12">
      <t>サテイ</t>
    </rPh>
    <rPh sb="13" eb="15">
      <t>ジッシ</t>
    </rPh>
    <phoneticPr fontId="4"/>
  </si>
  <si>
    <t>旅費、研究費合計</t>
    <rPh sb="0" eb="2">
      <t>リョヒ</t>
    </rPh>
    <rPh sb="3" eb="6">
      <t>ケンキュウヒ</t>
    </rPh>
    <rPh sb="6" eb="8">
      <t>ゴウケイ</t>
    </rPh>
    <phoneticPr fontId="4"/>
  </si>
  <si>
    <t>累計採択額</t>
    <rPh sb="0" eb="2">
      <t>ルイケイ</t>
    </rPh>
    <rPh sb="2" eb="4">
      <t>サイタク</t>
    </rPh>
    <rPh sb="4" eb="5">
      <t>ガク</t>
    </rPh>
    <phoneticPr fontId="4"/>
  </si>
  <si>
    <r>
      <t xml:space="preserve">申請日
</t>
    </r>
    <r>
      <rPr>
        <b/>
        <sz val="7"/>
        <color theme="0"/>
        <rFont val="游ゴシック"/>
        <family val="3"/>
        <charset val="128"/>
      </rPr>
      <t>(メール受領日)</t>
    </r>
    <phoneticPr fontId="4"/>
  </si>
  <si>
    <t>課題ID</t>
    <rPh sb="0" eb="2">
      <t>カダイ</t>
    </rPh>
    <phoneticPr fontId="4"/>
  </si>
  <si>
    <t>通常/KOSEN</t>
    <rPh sb="0" eb="2">
      <t>ツウジョウ</t>
    </rPh>
    <phoneticPr fontId="4"/>
  </si>
  <si>
    <t>過去採択回数</t>
    <rPh sb="0" eb="2">
      <t>カコ</t>
    </rPh>
    <rPh sb="2" eb="4">
      <t>サイタク</t>
    </rPh>
    <rPh sb="4" eb="6">
      <t>カイスウ</t>
    </rPh>
    <phoneticPr fontId="4"/>
  </si>
  <si>
    <t>2024 ID</t>
    <phoneticPr fontId="4"/>
  </si>
  <si>
    <t>2023 ID</t>
    <phoneticPr fontId="4"/>
  </si>
  <si>
    <t>2021 ID</t>
    <phoneticPr fontId="4"/>
  </si>
  <si>
    <t>2020 ID</t>
    <phoneticPr fontId="4"/>
  </si>
  <si>
    <t>2019 ID</t>
    <phoneticPr fontId="4"/>
  </si>
  <si>
    <t>H30 ID</t>
    <phoneticPr fontId="4"/>
  </si>
  <si>
    <t>H29 ID</t>
    <phoneticPr fontId="4"/>
  </si>
  <si>
    <t>H28 ID</t>
    <phoneticPr fontId="4"/>
  </si>
  <si>
    <t>知財</t>
    <rPh sb="0" eb="2">
      <t>チザイ</t>
    </rPh>
    <phoneticPr fontId="4"/>
  </si>
  <si>
    <t>研究課題名</t>
    <rPh sb="0" eb="2">
      <t>ケンキュウ</t>
    </rPh>
    <rPh sb="2" eb="4">
      <t>カダイ</t>
    </rPh>
    <rPh sb="4" eb="5">
      <t>メイ</t>
    </rPh>
    <phoneticPr fontId="4"/>
  </si>
  <si>
    <t>NIMS受入れ研究者情報</t>
    <phoneticPr fontId="4"/>
  </si>
  <si>
    <t>研究代表者（協働研究者）情報</t>
    <phoneticPr fontId="4"/>
  </si>
  <si>
    <t>教員・ポスドク人数</t>
    <phoneticPr fontId="4"/>
  </si>
  <si>
    <t>学生数</t>
    <rPh sb="0" eb="2">
      <t>ガクセイ</t>
    </rPh>
    <rPh sb="2" eb="3">
      <t>スウ</t>
    </rPh>
    <phoneticPr fontId="4"/>
  </si>
  <si>
    <t>NIMSでの滞在日数</t>
    <phoneticPr fontId="4"/>
  </si>
  <si>
    <t>申請経費</t>
    <rPh sb="0" eb="2">
      <t>シンセイ</t>
    </rPh>
    <rPh sb="2" eb="4">
      <t>ケイヒ</t>
    </rPh>
    <phoneticPr fontId="4"/>
  </si>
  <si>
    <t>備考</t>
    <rPh sb="0" eb="2">
      <t>ビコウ</t>
    </rPh>
    <phoneticPr fontId="4"/>
  </si>
  <si>
    <t>前年度からの申し送り事項</t>
    <rPh sb="0" eb="3">
      <t>ゼンネンド</t>
    </rPh>
    <rPh sb="6" eb="7">
      <t>モウ</t>
    </rPh>
    <rPh sb="8" eb="9">
      <t>オク</t>
    </rPh>
    <rPh sb="10" eb="12">
      <t>ジコウ</t>
    </rPh>
    <phoneticPr fontId="4"/>
  </si>
  <si>
    <t>審査会
割当日</t>
    <rPh sb="0" eb="3">
      <t>シンサカイ</t>
    </rPh>
    <rPh sb="4" eb="7">
      <t>ワリアテビ</t>
    </rPh>
    <phoneticPr fontId="4"/>
  </si>
  <si>
    <t>補足事項</t>
    <rPh sb="0" eb="2">
      <t>ホソク</t>
    </rPh>
    <rPh sb="2" eb="4">
      <t>ジコウ</t>
    </rPh>
    <phoneticPr fontId="4"/>
  </si>
  <si>
    <t>平均評価点</t>
    <rPh sb="0" eb="2">
      <t>ヘイキン</t>
    </rPh>
    <rPh sb="2" eb="4">
      <t>ヒョウカ</t>
    </rPh>
    <rPh sb="4" eb="5">
      <t>テン</t>
    </rPh>
    <phoneticPr fontId="4"/>
  </si>
  <si>
    <t>佐々木理事</t>
    <rPh sb="0" eb="3">
      <t>ササキ</t>
    </rPh>
    <rPh sb="3" eb="5">
      <t>リジ</t>
    </rPh>
    <phoneticPr fontId="4"/>
  </si>
  <si>
    <t>花方理事</t>
    <rPh sb="0" eb="2">
      <t>ハナガタ</t>
    </rPh>
    <rPh sb="2" eb="4">
      <t>リジ</t>
    </rPh>
    <phoneticPr fontId="4"/>
  </si>
  <si>
    <t>中山さん</t>
    <rPh sb="0" eb="2">
      <t>ナカヤマ</t>
    </rPh>
    <phoneticPr fontId="4"/>
  </si>
  <si>
    <t>武田GL</t>
    <rPh sb="0" eb="2">
      <t>タケダ</t>
    </rPh>
    <phoneticPr fontId="4"/>
  </si>
  <si>
    <t>旅費査定額（平均評点と滞在31日以下を反映）</t>
    <rPh sb="0" eb="2">
      <t>リョヒ</t>
    </rPh>
    <rPh sb="2" eb="5">
      <t>サテイガク</t>
    </rPh>
    <rPh sb="6" eb="8">
      <t>ヘイキン</t>
    </rPh>
    <rPh sb="8" eb="10">
      <t>ヒョウテン</t>
    </rPh>
    <rPh sb="11" eb="13">
      <t>タイザイ</t>
    </rPh>
    <rPh sb="15" eb="16">
      <t>ニチ</t>
    </rPh>
    <rPh sb="16" eb="18">
      <t>イカ</t>
    </rPh>
    <rPh sb="19" eb="21">
      <t>ハンエイ</t>
    </rPh>
    <phoneticPr fontId="4"/>
  </si>
  <si>
    <t>採否結果</t>
    <rPh sb="0" eb="2">
      <t>サイヒ</t>
    </rPh>
    <rPh sb="2" eb="4">
      <t>ケッカ</t>
    </rPh>
    <phoneticPr fontId="4"/>
  </si>
  <si>
    <t>来年度への申し送りコメント(非開示）</t>
    <rPh sb="0" eb="3">
      <t>ライネンド</t>
    </rPh>
    <rPh sb="5" eb="6">
      <t>モウ</t>
    </rPh>
    <rPh sb="7" eb="8">
      <t>オク</t>
    </rPh>
    <rPh sb="14" eb="17">
      <t>ヒカイジ</t>
    </rPh>
    <phoneticPr fontId="4"/>
  </si>
  <si>
    <t>申請者への開示コメント</t>
    <rPh sb="0" eb="3">
      <t>シンセイシャ</t>
    </rPh>
    <rPh sb="5" eb="7">
      <t>カイジ</t>
    </rPh>
    <phoneticPr fontId="4"/>
  </si>
  <si>
    <t>採択交通費・宿泊費</t>
    <rPh sb="0" eb="2">
      <t>サイタク</t>
    </rPh>
    <rPh sb="2" eb="5">
      <t>コウツウヒ</t>
    </rPh>
    <rPh sb="6" eb="9">
      <t>シュクハクヒ</t>
    </rPh>
    <phoneticPr fontId="4"/>
  </si>
  <si>
    <t>研究費</t>
    <rPh sb="0" eb="3">
      <t>ケンキュウヒ</t>
    </rPh>
    <phoneticPr fontId="4"/>
  </si>
  <si>
    <r>
      <rPr>
        <b/>
        <sz val="8"/>
        <color theme="1"/>
        <rFont val="游ゴシック"/>
        <family val="3"/>
        <charset val="128"/>
      </rPr>
      <t>変更前の旅費採択額</t>
    </r>
    <r>
      <rPr>
        <b/>
        <sz val="6"/>
        <color theme="1"/>
        <rFont val="游ゴシック"/>
        <family val="3"/>
        <charset val="128"/>
      </rPr>
      <t>（申込書を修正して提出された場合）</t>
    </r>
    <rPh sb="0" eb="3">
      <t>ヘンコウマエ</t>
    </rPh>
    <rPh sb="4" eb="6">
      <t>リョヒ</t>
    </rPh>
    <rPh sb="6" eb="9">
      <t>サイタクガク</t>
    </rPh>
    <rPh sb="10" eb="13">
      <t>モウシコミショ</t>
    </rPh>
    <rPh sb="14" eb="16">
      <t>シュウセイ</t>
    </rPh>
    <rPh sb="18" eb="20">
      <t>テイシュツ</t>
    </rPh>
    <rPh sb="23" eb="25">
      <t>バアイ</t>
    </rPh>
    <phoneticPr fontId="4"/>
  </si>
  <si>
    <t>変更記録</t>
    <rPh sb="0" eb="2">
      <t>ヘンコウ</t>
    </rPh>
    <rPh sb="2" eb="4">
      <t>キロク</t>
    </rPh>
    <phoneticPr fontId="4"/>
  </si>
  <si>
    <t>支援開始年度</t>
    <rPh sb="0" eb="4">
      <t>シエンカイシ</t>
    </rPh>
    <rPh sb="4" eb="6">
      <t>ネンド</t>
    </rPh>
    <phoneticPr fontId="4"/>
  </si>
  <si>
    <t>KOSEN枠のみ</t>
    <rPh sb="5" eb="6">
      <t>ワク</t>
    </rPh>
    <phoneticPr fontId="4"/>
  </si>
  <si>
    <t>拠点・部門</t>
    <rPh sb="0" eb="2">
      <t>キョテン</t>
    </rPh>
    <rPh sb="3" eb="5">
      <t>ブモン</t>
    </rPh>
    <phoneticPr fontId="4"/>
  </si>
  <si>
    <t>グループ名</t>
    <rPh sb="4" eb="5">
      <t>メイ</t>
    </rPh>
    <phoneticPr fontId="4"/>
  </si>
  <si>
    <t>職名</t>
    <rPh sb="0" eb="2">
      <t>ショクメイ</t>
    </rPh>
    <phoneticPr fontId="4"/>
  </si>
  <si>
    <t>氏名</t>
    <rPh sb="0" eb="2">
      <t>シメイ</t>
    </rPh>
    <phoneticPr fontId="4"/>
  </si>
  <si>
    <t>メール</t>
    <phoneticPr fontId="4"/>
  </si>
  <si>
    <t>CC</t>
    <phoneticPr fontId="4"/>
  </si>
  <si>
    <t>所属</t>
    <rPh sb="0" eb="2">
      <t>ショゾク</t>
    </rPh>
    <phoneticPr fontId="4"/>
  </si>
  <si>
    <t>年齢</t>
    <rPh sb="0" eb="2">
      <t>ネンレイ</t>
    </rPh>
    <phoneticPr fontId="4"/>
  </si>
  <si>
    <t>教員</t>
    <phoneticPr fontId="4"/>
  </si>
  <si>
    <t>学生</t>
    <rPh sb="0" eb="2">
      <t>ガクセイ</t>
    </rPh>
    <phoneticPr fontId="4"/>
  </si>
  <si>
    <t>合計日数</t>
    <rPh sb="0" eb="2">
      <t>ゴウケイ</t>
    </rPh>
    <rPh sb="2" eb="3">
      <t>ニチ</t>
    </rPh>
    <rPh sb="3" eb="4">
      <t>スウ</t>
    </rPh>
    <phoneticPr fontId="4"/>
  </si>
  <si>
    <t>申請旅費</t>
    <rPh sb="0" eb="2">
      <t>シンセイ</t>
    </rPh>
    <rPh sb="2" eb="4">
      <t>リョヒ</t>
    </rPh>
    <phoneticPr fontId="4"/>
  </si>
  <si>
    <r>
      <t>NIMS外旅費
(KOSEN</t>
    </r>
    <r>
      <rPr>
        <b/>
        <sz val="8"/>
        <color theme="0"/>
        <rFont val="游ゴシック"/>
        <family val="3"/>
        <charset val="128"/>
      </rPr>
      <t>枠のみ)</t>
    </r>
    <rPh sb="4" eb="5">
      <t>ガイ</t>
    </rPh>
    <rPh sb="5" eb="7">
      <t>リョヒ</t>
    </rPh>
    <rPh sb="14" eb="15">
      <t>ワク</t>
    </rPh>
    <phoneticPr fontId="4"/>
  </si>
  <si>
    <t>研究費
(KOSEN枠のみ)</t>
    <rPh sb="0" eb="3">
      <t>ケンキュウヒ</t>
    </rPh>
    <phoneticPr fontId="4"/>
  </si>
  <si>
    <t>申請合計</t>
    <rPh sb="0" eb="2">
      <t>シンセイ</t>
    </rPh>
    <rPh sb="2" eb="4">
      <t>ゴウケイ</t>
    </rPh>
    <phoneticPr fontId="4"/>
  </si>
  <si>
    <t>研究費用平均点</t>
    <rPh sb="0" eb="3">
      <t>ケンキュウヒ</t>
    </rPh>
    <rPh sb="3" eb="4">
      <t>ヨウ</t>
    </rPh>
    <rPh sb="4" eb="7">
      <t>ヘイキンテン</t>
    </rPh>
    <phoneticPr fontId="4"/>
  </si>
  <si>
    <t>室町アドバイザー</t>
    <rPh sb="0" eb="2">
      <t>ムロマチ</t>
    </rPh>
    <phoneticPr fontId="4"/>
  </si>
  <si>
    <t>目調査役</t>
    <rPh sb="0" eb="1">
      <t>メ</t>
    </rPh>
    <rPh sb="1" eb="4">
      <t>チョウサヤク</t>
    </rPh>
    <phoneticPr fontId="4"/>
  </si>
  <si>
    <t>研究費決定額（査定額と申請額の低い方）</t>
    <rPh sb="0" eb="3">
      <t>ケンキュウヒ</t>
    </rPh>
    <rPh sb="3" eb="5">
      <t>ケッテイ</t>
    </rPh>
    <rPh sb="5" eb="6">
      <t>ガク</t>
    </rPh>
    <rPh sb="7" eb="10">
      <t>サテイガク</t>
    </rPh>
    <rPh sb="11" eb="14">
      <t>シンセイガク</t>
    </rPh>
    <rPh sb="15" eb="16">
      <t>ヒク</t>
    </rPh>
    <rPh sb="17" eb="18">
      <t>ホウ</t>
    </rPh>
    <phoneticPr fontId="4"/>
  </si>
  <si>
    <t>通常枠</t>
    <rPh sb="0" eb="2">
      <t>ツウジョウ</t>
    </rPh>
    <rPh sb="2" eb="3">
      <t>ワク</t>
    </rPh>
    <phoneticPr fontId="4"/>
  </si>
  <si>
    <t>共有</t>
    <rPh sb="0" eb="2">
      <t>キョウユウ</t>
    </rPh>
    <phoneticPr fontId="4"/>
  </si>
  <si>
    <t>XXX</t>
    <phoneticPr fontId="4"/>
  </si>
  <si>
    <t>XX</t>
    <phoneticPr fontId="4"/>
  </si>
  <si>
    <t>物財太郎</t>
    <rPh sb="0" eb="2">
      <t>ブツザイ</t>
    </rPh>
    <rPh sb="2" eb="4">
      <t>タロウ</t>
    </rPh>
    <phoneticPr fontId="4"/>
  </si>
  <si>
    <t>通常枠</t>
    <rPh sb="0" eb="2">
      <t>ツウジョウ</t>
    </rPh>
    <rPh sb="2" eb="3">
      <t>ワク</t>
    </rPh>
    <phoneticPr fontId="35"/>
  </si>
  <si>
    <t>塚越一仁</t>
    <rPh sb="0" eb="2">
      <t>ツカゴシ</t>
    </rPh>
    <rPh sb="2" eb="4">
      <t>カズヒト</t>
    </rPh>
    <phoneticPr fontId="35"/>
  </si>
  <si>
    <t>tsukagoshi.kazuhito@nims.go.jp</t>
    <phoneticPr fontId="4"/>
  </si>
  <si>
    <t>・学生交通費　3043円/一回の根拠：2024年度の学生来構回数と執行予算からの平均。
・学生さんの交通費がサポート額を超えた際には、他予算にてサポートします。</t>
  </si>
  <si>
    <t>コンパクト核融合炉用高温超伝導線材開発</t>
    <rPh sb="5" eb="8">
      <t>カクユウゴウ</t>
    </rPh>
    <rPh sb="8" eb="9">
      <t>ロ</t>
    </rPh>
    <rPh sb="9" eb="10">
      <t>ヨウ</t>
    </rPh>
    <rPh sb="10" eb="15">
      <t>コウオンチョウデンドウ</t>
    </rPh>
    <rPh sb="15" eb="17">
      <t>センザイ</t>
    </rPh>
    <rPh sb="17" eb="19">
      <t>カイハツ</t>
    </rPh>
    <phoneticPr fontId="35"/>
  </si>
  <si>
    <t>エネルギー・環境材料研究センター</t>
    <rPh sb="6" eb="8">
      <t>カンキョウ</t>
    </rPh>
    <rPh sb="8" eb="10">
      <t>ザイリョウ</t>
    </rPh>
    <rPh sb="10" eb="12">
      <t>ケンキュウ</t>
    </rPh>
    <phoneticPr fontId="22"/>
  </si>
  <si>
    <t>主席研究員</t>
    <rPh sb="0" eb="5">
      <t>シュセキケンキュウイン</t>
    </rPh>
    <phoneticPr fontId="35"/>
  </si>
  <si>
    <t>松本明善</t>
    <rPh sb="0" eb="4">
      <t>マツモト</t>
    </rPh>
    <phoneticPr fontId="35"/>
  </si>
  <si>
    <t>京都大学</t>
    <rPh sb="0" eb="4">
      <t>キョウトダイガク</t>
    </rPh>
    <phoneticPr fontId="35"/>
  </si>
  <si>
    <t>教授</t>
    <rPh sb="0" eb="2">
      <t>キョウジュ</t>
    </rPh>
    <phoneticPr fontId="35"/>
  </si>
  <si>
    <t>土井　俊哉</t>
    <rPh sb="0" eb="2">
      <t>ドイ</t>
    </rPh>
    <rPh sb="3" eb="5">
      <t>トシヤ</t>
    </rPh>
    <phoneticPr fontId="35"/>
  </si>
  <si>
    <t>速度制御試験と結晶塑性解析によるマグネシウム合金の弾塑性遷移機構解明</t>
    <rPh sb="30" eb="32">
      <t>キコウ</t>
    </rPh>
    <rPh sb="32" eb="34">
      <t>カイメイ</t>
    </rPh>
    <phoneticPr fontId="35"/>
  </si>
  <si>
    <t>構造材料研究センター</t>
    <rPh sb="0" eb="2">
      <t>コウゾウ</t>
    </rPh>
    <rPh sb="2" eb="4">
      <t>ザイリョウ</t>
    </rPh>
    <rPh sb="4" eb="6">
      <t>ケンキュウ</t>
    </rPh>
    <phoneticPr fontId="22"/>
  </si>
  <si>
    <t>軽金属材料グループ</t>
  </si>
  <si>
    <t>somekawa.hidetoshi@nims.go.jp</t>
    <phoneticPr fontId="4"/>
  </si>
  <si>
    <t>熊本大学</t>
    <rPh sb="0" eb="2">
      <t>クマモト</t>
    </rPh>
    <rPh sb="2" eb="4">
      <t>ダイガク</t>
    </rPh>
    <phoneticPr fontId="35"/>
  </si>
  <si>
    <t>眞山　剛</t>
    <rPh sb="0" eb="2">
      <t>マヤマ</t>
    </rPh>
    <rPh sb="3" eb="4">
      <t>ツヨシ</t>
    </rPh>
    <phoneticPr fontId="35"/>
  </si>
  <si>
    <t>半導体材料・デバイスにおけるマルチモーダル三次元顕微解析技術の開発</t>
  </si>
  <si>
    <t>磁性・スピントロニクス材料研究センター</t>
    <rPh sb="0" eb="2">
      <t>ジセイ</t>
    </rPh>
    <rPh sb="11" eb="13">
      <t>ザイリョウ</t>
    </rPh>
    <rPh sb="13" eb="15">
      <t>ケンキュウ</t>
    </rPh>
    <phoneticPr fontId="22"/>
  </si>
  <si>
    <t>-select-</t>
  </si>
  <si>
    <t>副センター長</t>
    <rPh sb="0" eb="1">
      <t>フク</t>
    </rPh>
    <rPh sb="5" eb="6">
      <t>チョウ</t>
    </rPh>
    <phoneticPr fontId="35"/>
  </si>
  <si>
    <t>ohkubo.tadakatsu@nims.go.jp</t>
    <phoneticPr fontId="4"/>
  </si>
  <si>
    <t>奈良先端科学技術大学院大学</t>
    <rPh sb="0" eb="2">
      <t>ナラ</t>
    </rPh>
    <rPh sb="2" eb="4">
      <t>センタン</t>
    </rPh>
    <rPh sb="4" eb="6">
      <t>カガク</t>
    </rPh>
    <rPh sb="6" eb="8">
      <t>ギジュツ</t>
    </rPh>
    <rPh sb="8" eb="11">
      <t>ダイガクイン</t>
    </rPh>
    <rPh sb="11" eb="13">
      <t>ダイガク</t>
    </rPh>
    <phoneticPr fontId="35"/>
  </si>
  <si>
    <t>冨谷 茂隆</t>
    <rPh sb="0" eb="2">
      <t>トミヤ</t>
    </rPh>
    <rPh sb="3" eb="5">
      <t>シゲタカ</t>
    </rPh>
    <phoneticPr fontId="35"/>
  </si>
  <si>
    <t>磁性・スピントロニクス材料研究センター</t>
    <rPh sb="0" eb="2">
      <t>ジセイ</t>
    </rPh>
    <rPh sb="11" eb="15">
      <t>ザイリョウケンキュウ</t>
    </rPh>
    <phoneticPr fontId="35"/>
  </si>
  <si>
    <t>主任研究員</t>
    <rPh sb="0" eb="5">
      <t>シュニンケンキュウイン</t>
    </rPh>
    <phoneticPr fontId="35"/>
  </si>
  <si>
    <t>磯上慎二</t>
    <rPh sb="0" eb="2">
      <t>イソガミ</t>
    </rPh>
    <rPh sb="2" eb="4">
      <t>シンジ</t>
    </rPh>
    <phoneticPr fontId="35"/>
  </si>
  <si>
    <t>isogami.shinji@nims.go.jp</t>
    <phoneticPr fontId="4"/>
  </si>
  <si>
    <t>軽量ハイエントロピー合金の創製と水素吸蔵合金への応用</t>
    <rPh sb="0" eb="2">
      <t>ケイリョウ</t>
    </rPh>
    <rPh sb="10" eb="12">
      <t>ゴウキン</t>
    </rPh>
    <rPh sb="13" eb="15">
      <t>ソウセイ</t>
    </rPh>
    <rPh sb="16" eb="22">
      <t>スイソキュウゾウゴウキン</t>
    </rPh>
    <rPh sb="24" eb="26">
      <t>オウヨウ</t>
    </rPh>
    <phoneticPr fontId="35"/>
  </si>
  <si>
    <t>北海道大学　大学院工学研究院</t>
    <rPh sb="0" eb="5">
      <t>ホッカイドウダイガク</t>
    </rPh>
    <rPh sb="6" eb="9">
      <t>ダイガクイン</t>
    </rPh>
    <rPh sb="9" eb="14">
      <t>コウガクケンキュウイン</t>
    </rPh>
    <phoneticPr fontId="35"/>
  </si>
  <si>
    <t>准教授</t>
    <rPh sb="0" eb="3">
      <t>ジュンキョウジュ</t>
    </rPh>
    <phoneticPr fontId="35"/>
  </si>
  <si>
    <t>礒部繁人</t>
    <rPh sb="0" eb="4">
      <t>イソベシゲヒト</t>
    </rPh>
    <phoneticPr fontId="35"/>
  </si>
  <si>
    <t>新規課題２件目</t>
    <rPh sb="0" eb="2">
      <t>シンキ</t>
    </rPh>
    <rPh sb="2" eb="4">
      <t>カダイ</t>
    </rPh>
    <rPh sb="5" eb="6">
      <t>ケン</t>
    </rPh>
    <rPh sb="6" eb="7">
      <t>メ</t>
    </rPh>
    <phoneticPr fontId="4"/>
  </si>
  <si>
    <t>アクチノイド系の相平衡と相安定性解析</t>
    <rPh sb="6" eb="7">
      <t>ケイ</t>
    </rPh>
    <rPh sb="8" eb="11">
      <t>ソウヘイコウ</t>
    </rPh>
    <rPh sb="12" eb="18">
      <t>ソウアンテイセイカイセキ</t>
    </rPh>
    <phoneticPr fontId="35"/>
  </si>
  <si>
    <t>組織熱力学グループ</t>
    <rPh sb="0" eb="2">
      <t>ソシキ</t>
    </rPh>
    <rPh sb="2" eb="3">
      <t>ネツ</t>
    </rPh>
    <rPh sb="3" eb="5">
      <t>リキガク</t>
    </rPh>
    <phoneticPr fontId="35"/>
  </si>
  <si>
    <t>阿部太一</t>
    <rPh sb="0" eb="4">
      <t>アベタイチ</t>
    </rPh>
    <phoneticPr fontId="35"/>
  </si>
  <si>
    <t>abe.taichi@nims.go.jp</t>
  </si>
  <si>
    <t>島根大学</t>
    <rPh sb="0" eb="4">
      <t>シマネダイガク</t>
    </rPh>
    <phoneticPr fontId="35"/>
  </si>
  <si>
    <t>榎木勝徳</t>
    <rPh sb="0" eb="2">
      <t>エノキ</t>
    </rPh>
    <rPh sb="2" eb="4">
      <t>カツノリ</t>
    </rPh>
    <phoneticPr fontId="35"/>
  </si>
  <si>
    <t>現在、三菱重工と榎木准教授をNIMS阿部の三者で「アクチノイド系状態図のCALPHAD解析に関する技術相談」を行っている。今後、より大きな共同研究へと発展させる必要があり、連携拠点制度を通して連携を強化してゆく予定である。</t>
  </si>
  <si>
    <t>高分子・バイオ材料研究センター</t>
    <rPh sb="0" eb="1">
      <t>コウ</t>
    </rPh>
    <rPh sb="1" eb="3">
      <t>ブンシ</t>
    </rPh>
    <rPh sb="7" eb="9">
      <t>ザイリョウ</t>
    </rPh>
    <rPh sb="9" eb="11">
      <t>ケンキュウ</t>
    </rPh>
    <phoneticPr fontId="22"/>
  </si>
  <si>
    <t>竹内正之</t>
    <rPh sb="0" eb="4">
      <t>タケウ</t>
    </rPh>
    <phoneticPr fontId="35"/>
  </si>
  <si>
    <t>takeuchi.masayuki@nims.go.jp</t>
  </si>
  <si>
    <t>京都大学</t>
    <rPh sb="0" eb="4">
      <t xml:space="preserve">キョウトダイガク </t>
    </rPh>
    <phoneticPr fontId="35"/>
  </si>
  <si>
    <t>教授</t>
    <rPh sb="0" eb="2">
      <t xml:space="preserve">キョウジュ </t>
    </rPh>
    <phoneticPr fontId="35"/>
  </si>
  <si>
    <t>杉安和憲</t>
    <rPh sb="0" eb="4">
      <t>スギヤ</t>
    </rPh>
    <phoneticPr fontId="35"/>
  </si>
  <si>
    <t>78</t>
    <phoneticPr fontId="4"/>
  </si>
  <si>
    <t>アルミン酸処理と塗膜修復剤内包カプセルを用いた Mg 材料の高耐食性化</t>
    <rPh sb="8" eb="15">
      <t xml:space="preserve">トマクシュウフクザイナイホウカプセル </t>
    </rPh>
    <rPh sb="20" eb="21">
      <t xml:space="preserve">モチイタ </t>
    </rPh>
    <rPh sb="27" eb="29">
      <t xml:space="preserve">ザイリョウノ </t>
    </rPh>
    <rPh sb="34" eb="35">
      <t>カ</t>
    </rPh>
    <phoneticPr fontId="35"/>
  </si>
  <si>
    <t>hiromoto.sachiko@nims.go.jp</t>
    <phoneticPr fontId="4"/>
  </si>
  <si>
    <t>旭川工業高等専門学校</t>
    <rPh sb="0" eb="10">
      <t xml:space="preserve">アサヒカワコウギョウコウトウセンモンガッコウ </t>
    </rPh>
    <phoneticPr fontId="35"/>
  </si>
  <si>
    <t>准教授</t>
    <rPh sb="0" eb="3">
      <t xml:space="preserve">ジュンキョウジュ </t>
    </rPh>
    <phoneticPr fontId="35"/>
  </si>
  <si>
    <t>千葉誠</t>
    <rPh sb="0" eb="3">
      <t xml:space="preserve">チバマコト </t>
    </rPh>
    <phoneticPr fontId="35"/>
  </si>
  <si>
    <t>2023年度に開発したLDH分散塗膜の特許出願のため、2024年度に実施例とする実験を実施し、出願書類の作成を開始した。</t>
  </si>
  <si>
    <t>高密度情報記録材料・交替磁性体の磁気構造解明</t>
    <rPh sb="0" eb="3">
      <t>コウミツド</t>
    </rPh>
    <rPh sb="3" eb="5">
      <t>ジョウホウ</t>
    </rPh>
    <rPh sb="5" eb="7">
      <t>キロク</t>
    </rPh>
    <rPh sb="7" eb="9">
      <t>ザイリョウ</t>
    </rPh>
    <rPh sb="10" eb="12">
      <t>コウタイ</t>
    </rPh>
    <rPh sb="12" eb="15">
      <t>ジセイタイ</t>
    </rPh>
    <rPh sb="16" eb="18">
      <t>ジキ</t>
    </rPh>
    <rPh sb="18" eb="20">
      <t>コウゾウ</t>
    </rPh>
    <rPh sb="20" eb="22">
      <t>カイメイ</t>
    </rPh>
    <phoneticPr fontId="35"/>
  </si>
  <si>
    <t>マテリアル基盤研究センター</t>
    <rPh sb="5" eb="7">
      <t>キバン</t>
    </rPh>
    <rPh sb="7" eb="9">
      <t>ケンキュウ</t>
    </rPh>
    <phoneticPr fontId="22"/>
  </si>
  <si>
    <t>一ノ倉聖</t>
    <rPh sb="0" eb="1">
      <t>イチ</t>
    </rPh>
    <rPh sb="2" eb="3">
      <t>クラ</t>
    </rPh>
    <rPh sb="3" eb="4">
      <t>ヒジリ</t>
    </rPh>
    <phoneticPr fontId="35"/>
  </si>
  <si>
    <t>ichinokura.satoru@nims.go.jp</t>
  </si>
  <si>
    <t>東京科学大学</t>
    <rPh sb="0" eb="6">
      <t>トウキョウカガクダイガク</t>
    </rPh>
    <phoneticPr fontId="35"/>
  </si>
  <si>
    <t>平原徹</t>
    <rPh sb="0" eb="3">
      <t>ヒラハラトオル</t>
    </rPh>
    <phoneticPr fontId="35"/>
  </si>
  <si>
    <t>コア-シェル型粒子を用いる構造色フィルム調製プロセスの開発</t>
    <rPh sb="7" eb="9">
      <t xml:space="preserve">リュウシノ </t>
    </rPh>
    <rPh sb="13" eb="16">
      <t xml:space="preserve">コウゾウイロ </t>
    </rPh>
    <rPh sb="20" eb="22">
      <t xml:space="preserve">チョウセイ </t>
    </rPh>
    <rPh sb="27" eb="29">
      <t xml:space="preserve">カイハツ </t>
    </rPh>
    <phoneticPr fontId="35"/>
  </si>
  <si>
    <t>不動寺浩</t>
    <rPh sb="0" eb="4">
      <t xml:space="preserve">フドウジヒロシ </t>
    </rPh>
    <phoneticPr fontId="35"/>
  </si>
  <si>
    <t>fudouzi.hiroshi@nims.go.jp</t>
    <phoneticPr fontId="4"/>
  </si>
  <si>
    <t>Ni基単結晶超合金TMS-238の実用化に向けた仕様検討研究</t>
    <rPh sb="2" eb="3">
      <t>キホn</t>
    </rPh>
    <rPh sb="3" eb="6">
      <t>タンケッショウ</t>
    </rPh>
    <rPh sb="6" eb="9">
      <t>チョウゴウキn</t>
    </rPh>
    <rPh sb="17" eb="20">
      <t>ジテゥ</t>
    </rPh>
    <rPh sb="24" eb="26">
      <t>シヨウ</t>
    </rPh>
    <rPh sb="26" eb="28">
      <t>ケントウ</t>
    </rPh>
    <rPh sb="28" eb="30">
      <t>ケンキュウ</t>
    </rPh>
    <phoneticPr fontId="35"/>
  </si>
  <si>
    <t>超耐熱材料グループ</t>
    <rPh sb="0" eb="1">
      <t>チョウテイネテゥ</t>
    </rPh>
    <rPh sb="1" eb="3">
      <t xml:space="preserve">タイネツ </t>
    </rPh>
    <rPh sb="3" eb="5">
      <t>ザイ</t>
    </rPh>
    <phoneticPr fontId="35"/>
  </si>
  <si>
    <t>川岸京子</t>
    <rPh sb="0" eb="2">
      <t>カワギシ</t>
    </rPh>
    <rPh sb="2" eb="4">
      <t>キョウコ</t>
    </rPh>
    <phoneticPr fontId="35"/>
  </si>
  <si>
    <t>kawagishi.kyoko@nims.go.jp</t>
  </si>
  <si>
    <t>佐原亮二</t>
    <rPh sb="0" eb="2">
      <t xml:space="preserve">サハラ </t>
    </rPh>
    <rPh sb="2" eb="4">
      <t xml:space="preserve">リョウジ </t>
    </rPh>
    <phoneticPr fontId="35"/>
  </si>
  <si>
    <t>sahara.ryoji@nims.go.jp</t>
    <phoneticPr fontId="4"/>
  </si>
  <si>
    <t>東北大学</t>
    <rPh sb="0" eb="4">
      <t xml:space="preserve">トウホクダイガク </t>
    </rPh>
    <phoneticPr fontId="35"/>
  </si>
  <si>
    <t>成島尚之</t>
    <rPh sb="0" eb="2">
      <t xml:space="preserve">ナルシマ </t>
    </rPh>
    <rPh sb="2" eb="4">
      <t xml:space="preserve">ナオユキ </t>
    </rPh>
    <phoneticPr fontId="35"/>
  </si>
  <si>
    <t>主幹研究員</t>
    <rPh sb="0" eb="2">
      <t>シュカン</t>
    </rPh>
    <rPh sb="2" eb="5">
      <t>ケンキュウイン</t>
    </rPh>
    <phoneticPr fontId="35"/>
  </si>
  <si>
    <t>nishikawa.kei@nims.go.jp</t>
    <phoneticPr fontId="4"/>
  </si>
  <si>
    <t>道見康弘</t>
    <rPh sb="0" eb="4">
      <t>ドウミヤスヒロ</t>
    </rPh>
    <phoneticPr fontId="35"/>
  </si>
  <si>
    <t>スピンカロリトロニクスに基づく能動的熱スイッチング材料の開発</t>
    <rPh sb="12" eb="13">
      <t>モト</t>
    </rPh>
    <rPh sb="15" eb="18">
      <t>ノウドウテキ</t>
    </rPh>
    <rPh sb="28" eb="30">
      <t>カイハツ</t>
    </rPh>
    <phoneticPr fontId="35"/>
  </si>
  <si>
    <t>研究員</t>
    <rPh sb="0" eb="3">
      <t>ケンキュウイン</t>
    </rPh>
    <phoneticPr fontId="35"/>
  </si>
  <si>
    <t>hirai.takamasa@nims.go.jp</t>
    <phoneticPr fontId="4"/>
  </si>
  <si>
    <t>教員１名、学生２名はつくば在住のため来所回数・交通費・宿泊費にカウントしていない。
交通費は柏の葉キャンパス駅とつくば駅の往復電車賃を計上。</t>
  </si>
  <si>
    <t>C型小惑星の衝撃圧スケール構築</t>
    <rPh sb="1" eb="2">
      <t>ガタ</t>
    </rPh>
    <rPh sb="2" eb="5">
      <t>ショウワクセイ</t>
    </rPh>
    <rPh sb="6" eb="9">
      <t>ショウゲキアツ</t>
    </rPh>
    <rPh sb="13" eb="15">
      <t>コウチク</t>
    </rPh>
    <phoneticPr fontId="35"/>
  </si>
  <si>
    <t>ナノアーキテクトニクス材料研究センター</t>
    <rPh sb="11" eb="13">
      <t>ザイリョウ</t>
    </rPh>
    <rPh sb="13" eb="15">
      <t>ケンキュウ</t>
    </rPh>
    <phoneticPr fontId="22"/>
  </si>
  <si>
    <t>yusa.hitoshi@nims.go.jp</t>
    <phoneticPr fontId="4"/>
  </si>
  <si>
    <t>LPBF丸棒材の局所クリープ強度特性評価</t>
  </si>
  <si>
    <t>畠山友孝</t>
    <rPh sb="0" eb="2">
      <t>ハタケヤマ</t>
    </rPh>
    <rPh sb="2" eb="4">
      <t>トモタカ</t>
    </rPh>
    <phoneticPr fontId="35"/>
  </si>
  <si>
    <t>hatakeyama.tomotaka@nims.go.jp</t>
    <phoneticPr fontId="4"/>
  </si>
  <si>
    <t>高信頼性耐熱材料グループ</t>
    <rPh sb="0" eb="3">
      <t>コウシンライ</t>
    </rPh>
    <rPh sb="3" eb="4">
      <t>セイ</t>
    </rPh>
    <rPh sb="4" eb="6">
      <t>タイネツ</t>
    </rPh>
    <rPh sb="6" eb="8">
      <t>ザイリョウ</t>
    </rPh>
    <phoneticPr fontId="35"/>
  </si>
  <si>
    <t>長田俊郎</t>
    <rPh sb="0" eb="2">
      <t>オサダ</t>
    </rPh>
    <rPh sb="2" eb="4">
      <t>トシロウ</t>
    </rPh>
    <phoneticPr fontId="35"/>
  </si>
  <si>
    <t>osada.toshio@nims.go.jp</t>
    <phoneticPr fontId="4"/>
  </si>
  <si>
    <t>薄膜技術と高圧技術の融合によるワイドギャップ半導体の機能開拓</t>
  </si>
  <si>
    <t>kawamura.fumio@nims.go.jp</t>
    <phoneticPr fontId="4"/>
  </si>
  <si>
    <t>山田直臣</t>
  </si>
  <si>
    <t>通常枠</t>
    <rPh sb="0" eb="2">
      <t>ツウジョウ</t>
    </rPh>
    <rPh sb="2" eb="3">
      <t>ワク</t>
    </rPh>
    <phoneticPr fontId="22"/>
  </si>
  <si>
    <t>エネルギー・環境材料研究センター</t>
    <rPh sb="6" eb="8">
      <t>カンキョウ</t>
    </rPh>
    <rPh sb="8" eb="10">
      <t>ザイリョウ</t>
    </rPh>
    <rPh sb="10" eb="12">
      <t>ケンキュウ</t>
    </rPh>
    <phoneticPr fontId="37"/>
  </si>
  <si>
    <t>主幹研究員</t>
    <rPh sb="0" eb="2">
      <t>シュカン</t>
    </rPh>
    <rPh sb="2" eb="5">
      <t>ケンキュウイン</t>
    </rPh>
    <phoneticPr fontId="22"/>
  </si>
  <si>
    <t>banno.nobuya@nims.go.jp</t>
    <phoneticPr fontId="4"/>
  </si>
  <si>
    <t>hayashi.hironobu@nims.go.jp</t>
    <phoneticPr fontId="4"/>
  </si>
  <si>
    <t>教授</t>
    <rPh sb="0" eb="2">
      <t>ジュn</t>
    </rPh>
    <phoneticPr fontId="35"/>
  </si>
  <si>
    <t>プロトン伝導性酸窒化リンガラスの作製とそのプロトン伝導パスに関する研究</t>
  </si>
  <si>
    <t>非晶質材料グループ</t>
    <rPh sb="0" eb="1">
      <t>ヒ</t>
    </rPh>
    <rPh sb="3" eb="5">
      <t>ザイリョウ</t>
    </rPh>
    <phoneticPr fontId="35"/>
  </si>
  <si>
    <t>segawa.hiroyo@nims.go.jp</t>
    <phoneticPr fontId="4"/>
  </si>
  <si>
    <t>東京科学大学</t>
    <rPh sb="0" eb="2">
      <t>トウキョウ</t>
    </rPh>
    <rPh sb="2" eb="4">
      <t>カガク</t>
    </rPh>
    <rPh sb="4" eb="6">
      <t>ダイガク</t>
    </rPh>
    <phoneticPr fontId="35"/>
  </si>
  <si>
    <t>矢野　哲司</t>
    <rPh sb="0" eb="2">
      <t>ヤノ</t>
    </rPh>
    <rPh sb="3" eb="5">
      <t>テツジ</t>
    </rPh>
    <phoneticPr fontId="35"/>
  </si>
  <si>
    <t>custance.oscar@nims.go.jp</t>
    <phoneticPr fontId="4"/>
  </si>
  <si>
    <t>多糖類ファイバーを利用した細胞制御可能な足場材料の開発</t>
    <rPh sb="0" eb="3">
      <t xml:space="preserve">タトウルイファイバーヲリヨウシタ </t>
    </rPh>
    <rPh sb="13" eb="19">
      <t xml:space="preserve">サイボウセイギョカノウナ </t>
    </rPh>
    <rPh sb="20" eb="24">
      <t xml:space="preserve">アシバザイリョウノカイハツ </t>
    </rPh>
    <phoneticPr fontId="35"/>
  </si>
  <si>
    <t>表面制御高分子チーム</t>
    <rPh sb="0" eb="2">
      <t>ヒョウメン</t>
    </rPh>
    <rPh sb="2" eb="4">
      <t>セイギョ</t>
    </rPh>
    <rPh sb="4" eb="7">
      <t>コウブンシ</t>
    </rPh>
    <phoneticPr fontId="35"/>
  </si>
  <si>
    <t>吉川千晶</t>
    <rPh sb="0" eb="2">
      <t xml:space="preserve">ヨシカワ </t>
    </rPh>
    <rPh sb="2" eb="4">
      <t xml:space="preserve">チアキ </t>
    </rPh>
    <phoneticPr fontId="35"/>
  </si>
  <si>
    <t>yoshikawa.chiaki@nims.go.jp</t>
    <phoneticPr fontId="4"/>
  </si>
  <si>
    <t>山形大学</t>
    <rPh sb="0" eb="4">
      <t xml:space="preserve">ヤマガタダイガク </t>
    </rPh>
    <phoneticPr fontId="35"/>
  </si>
  <si>
    <t>松葉　豪</t>
    <rPh sb="0" eb="2">
      <t xml:space="preserve">マツバ </t>
    </rPh>
    <rPh sb="3" eb="4">
      <t xml:space="preserve">ゴウ </t>
    </rPh>
    <phoneticPr fontId="35"/>
  </si>
  <si>
    <t>高効率蛍光体と蓄光材料の相反的関係を利用した材料開発</t>
    <rPh sb="0" eb="3">
      <t>コウコウリツ</t>
    </rPh>
    <rPh sb="3" eb="6">
      <t>ケイコウタイ</t>
    </rPh>
    <rPh sb="7" eb="9">
      <t>チクコウ</t>
    </rPh>
    <rPh sb="9" eb="11">
      <t>ザイリョウ</t>
    </rPh>
    <rPh sb="12" eb="15">
      <t>ソウハンテキ</t>
    </rPh>
    <rPh sb="15" eb="17">
      <t>カンケイ</t>
    </rPh>
    <rPh sb="18" eb="20">
      <t>リヨウ</t>
    </rPh>
    <rPh sb="22" eb="24">
      <t>ザイリョウ</t>
    </rPh>
    <rPh sb="24" eb="26">
      <t>カイハツ</t>
    </rPh>
    <phoneticPr fontId="35"/>
  </si>
  <si>
    <t>電子・光機能性材料研究センター</t>
    <rPh sb="0" eb="2">
      <t xml:space="preserve">デンシ </t>
    </rPh>
    <rPh sb="3" eb="4">
      <t xml:space="preserve">ヒカリ </t>
    </rPh>
    <rPh sb="4" eb="6">
      <t xml:space="preserve">キノウ </t>
    </rPh>
    <rPh sb="6" eb="7">
      <t xml:space="preserve">セイ </t>
    </rPh>
    <rPh sb="7" eb="9">
      <t xml:space="preserve">ザイリョウ </t>
    </rPh>
    <rPh sb="9" eb="11">
      <t xml:space="preserve">ケンキュウセンター </t>
    </rPh>
    <phoneticPr fontId="22"/>
  </si>
  <si>
    <t>次世代蛍光体グループ</t>
    <rPh sb="0" eb="3">
      <t>ジセダイ</t>
    </rPh>
    <rPh sb="3" eb="6">
      <t>ケイコウ</t>
    </rPh>
    <phoneticPr fontId="35"/>
  </si>
  <si>
    <t>nakanishi.takayuki@nims.go.jp</t>
  </si>
  <si>
    <t>sasaki.taisuke@nims.go.jp</t>
  </si>
  <si>
    <t>チタン合金における内部疲労き裂の凝着挙動に及ぼす微視組織の影響の解明</t>
    <rPh sb="3" eb="5">
      <t>ゴウキン</t>
    </rPh>
    <rPh sb="9" eb="11">
      <t>ナイブ</t>
    </rPh>
    <rPh sb="11" eb="13">
      <t>ヒロウ</t>
    </rPh>
    <rPh sb="14" eb="15">
      <t>レツ</t>
    </rPh>
    <rPh sb="16" eb="18">
      <t>ギョウチャク</t>
    </rPh>
    <rPh sb="18" eb="20">
      <t>キョドウ</t>
    </rPh>
    <rPh sb="21" eb="22">
      <t>オヨ</t>
    </rPh>
    <rPh sb="24" eb="26">
      <t>ビシ</t>
    </rPh>
    <rPh sb="26" eb="28">
      <t>ソシキ</t>
    </rPh>
    <rPh sb="29" eb="31">
      <t>エイキョウ</t>
    </rPh>
    <rPh sb="32" eb="34">
      <t>カイメイ</t>
    </rPh>
    <phoneticPr fontId="35"/>
  </si>
  <si>
    <t>yoshinaka.fumiyoshi@nims.go.jp</t>
  </si>
  <si>
    <t>北海道大学</t>
    <rPh sb="0" eb="3">
      <t>ホッカイドウ</t>
    </rPh>
    <rPh sb="3" eb="5">
      <t>ダイガク</t>
    </rPh>
    <phoneticPr fontId="35"/>
  </si>
  <si>
    <t>髙橋　航圭</t>
    <rPh sb="0" eb="2">
      <t>タカハシ</t>
    </rPh>
    <rPh sb="3" eb="5">
      <t>コウケイ</t>
    </rPh>
    <phoneticPr fontId="35"/>
  </si>
  <si>
    <t>Ni基単結晶超合金における再結晶過程の解明</t>
  </si>
  <si>
    <t>utada.satoshi@nims.go.jp</t>
  </si>
  <si>
    <t>島根大学材料エネルギー学部</t>
    <rPh sb="0" eb="4">
      <t>シマネダイガク</t>
    </rPh>
    <rPh sb="4" eb="6">
      <t>ザイリョウ</t>
    </rPh>
    <rPh sb="11" eb="13">
      <t>ガクブ</t>
    </rPh>
    <phoneticPr fontId="35"/>
  </si>
  <si>
    <t>Pham Hoang Anh</t>
  </si>
  <si>
    <t>原料粉末の集積化と外部場制御による先端デバイスの高機能化</t>
    <rPh sb="0" eb="2">
      <t>ゲンリョウ</t>
    </rPh>
    <rPh sb="2" eb="4">
      <t>フンマテゥ</t>
    </rPh>
    <rPh sb="5" eb="8">
      <t>シュウセキ</t>
    </rPh>
    <rPh sb="9" eb="11">
      <t>ガイブ</t>
    </rPh>
    <rPh sb="11" eb="12">
      <t xml:space="preserve">バ </t>
    </rPh>
    <rPh sb="12" eb="14">
      <t>セイギョ</t>
    </rPh>
    <rPh sb="17" eb="19">
      <t>センタn</t>
    </rPh>
    <rPh sb="24" eb="28">
      <t>コウキノ</t>
    </rPh>
    <phoneticPr fontId="35"/>
  </si>
  <si>
    <t>鈴木達</t>
    <rPh sb="0" eb="2">
      <t>スズキ</t>
    </rPh>
    <rPh sb="2" eb="3">
      <t>トオル</t>
    </rPh>
    <phoneticPr fontId="35"/>
  </si>
  <si>
    <t>suzuki.tohru@nims.go.jp</t>
    <phoneticPr fontId="4"/>
  </si>
  <si>
    <t>豊橋技術科学大学</t>
    <rPh sb="0" eb="2">
      <t>トヨハセィ</t>
    </rPh>
    <rPh sb="2" eb="4">
      <t>ギジュテゥ</t>
    </rPh>
    <rPh sb="4" eb="8">
      <t>カガクダイガク</t>
    </rPh>
    <phoneticPr fontId="35"/>
  </si>
  <si>
    <t>教授</t>
    <rPh sb="0" eb="2">
      <t>キョウジユ</t>
    </rPh>
    <phoneticPr fontId="35"/>
  </si>
  <si>
    <t>武藤浩行</t>
    <rPh sb="0" eb="2">
      <t>ムトウ</t>
    </rPh>
    <rPh sb="2" eb="4">
      <t>ヒロユキ</t>
    </rPh>
    <phoneticPr fontId="35"/>
  </si>
  <si>
    <t>ハイエントロピー合金の相変態に対する第一原理計算</t>
    <rPh sb="0" eb="6">
      <t>ダイイチ</t>
    </rPh>
    <phoneticPr fontId="35"/>
  </si>
  <si>
    <t>構造材料研究センター</t>
    <rPh sb="0" eb="4">
      <t>コウゾウザイ</t>
    </rPh>
    <rPh sb="4" eb="6">
      <t>ケンキュウ</t>
    </rPh>
    <phoneticPr fontId="35"/>
  </si>
  <si>
    <t>佐原亮二</t>
    <rPh sb="0" eb="2">
      <t>サハラ</t>
    </rPh>
    <rPh sb="2" eb="4">
      <t>リョウジ</t>
    </rPh>
    <phoneticPr fontId="35"/>
  </si>
  <si>
    <t>sahara.ryoji@nims.go.jp</t>
  </si>
  <si>
    <t>東京大学</t>
    <rPh sb="0" eb="4">
      <t>トウキョウ</t>
    </rPh>
    <phoneticPr fontId="35"/>
  </si>
  <si>
    <t>教授</t>
    <rPh sb="0" eb="2">
      <t>キョウ</t>
    </rPh>
    <phoneticPr fontId="35"/>
  </si>
  <si>
    <t>御手洗容子</t>
    <rPh sb="0" eb="5">
      <t>ミタライ</t>
    </rPh>
    <phoneticPr fontId="35"/>
  </si>
  <si>
    <t>炉冷したAl-Zn-Mg合金の濃度揺らぎの時間発展を利用した高強度化指針の提案</t>
    <rPh sb="0" eb="1">
      <t>ロ</t>
    </rPh>
    <rPh sb="1" eb="2">
      <t>レイ</t>
    </rPh>
    <rPh sb="12" eb="14">
      <t>ゴウキン</t>
    </rPh>
    <rPh sb="15" eb="17">
      <t>ノウド</t>
    </rPh>
    <rPh sb="17" eb="18">
      <t>ユ</t>
    </rPh>
    <rPh sb="21" eb="23">
      <t>ジカン</t>
    </rPh>
    <rPh sb="23" eb="25">
      <t>ハッテン</t>
    </rPh>
    <rPh sb="26" eb="28">
      <t>リヨウ</t>
    </rPh>
    <rPh sb="30" eb="34">
      <t>コウキョウドカ</t>
    </rPh>
    <rPh sb="34" eb="36">
      <t>シシン</t>
    </rPh>
    <rPh sb="37" eb="39">
      <t>テイアン</t>
    </rPh>
    <phoneticPr fontId="35"/>
  </si>
  <si>
    <t>長岡技術科学大学</t>
    <rPh sb="0" eb="2">
      <t>ナガオカ</t>
    </rPh>
    <rPh sb="2" eb="4">
      <t>ギジュツ</t>
    </rPh>
    <rPh sb="4" eb="8">
      <t>カガクダイガク</t>
    </rPh>
    <phoneticPr fontId="35"/>
  </si>
  <si>
    <t>本間 智之</t>
    <rPh sb="0" eb="2">
      <t>ホンマ</t>
    </rPh>
    <rPh sb="3" eb="5">
      <t>トモユキ</t>
    </rPh>
    <phoneticPr fontId="35"/>
  </si>
  <si>
    <t>超伝導バルク磁石による小型磁気冷凍装置の開発</t>
    <rPh sb="0" eb="3">
      <t>チョウデンドウ</t>
    </rPh>
    <rPh sb="6" eb="8">
      <t>ジシャク</t>
    </rPh>
    <rPh sb="11" eb="13">
      <t>コガタ</t>
    </rPh>
    <rPh sb="13" eb="17">
      <t>ジキレイトウ</t>
    </rPh>
    <rPh sb="17" eb="19">
      <t>ソウチ</t>
    </rPh>
    <rPh sb="20" eb="22">
      <t>カイハツ</t>
    </rPh>
    <phoneticPr fontId="35"/>
  </si>
  <si>
    <t>磁気冷凍システムグループ</t>
  </si>
  <si>
    <t>natsume.kyohei@nims.go.jp</t>
  </si>
  <si>
    <t>岩手大学理工学部</t>
    <rPh sb="0" eb="4">
      <t>イワテダイガク</t>
    </rPh>
    <rPh sb="4" eb="8">
      <t>リコウガクブ</t>
    </rPh>
    <phoneticPr fontId="35"/>
  </si>
  <si>
    <t>内藤　智之</t>
    <rPh sb="0" eb="2">
      <t>ナイトウ</t>
    </rPh>
    <rPh sb="3" eb="5">
      <t>トモユキ</t>
    </rPh>
    <phoneticPr fontId="35"/>
  </si>
  <si>
    <t>CoPt多層磁気記録媒体の電解析出法を用いた作製</t>
    <rPh sb="6" eb="10">
      <t>ジキキロク</t>
    </rPh>
    <phoneticPr fontId="35"/>
  </si>
  <si>
    <t>磁性スピントロニクス材料研究センター</t>
    <rPh sb="0" eb="2">
      <t>ジセイ</t>
    </rPh>
    <rPh sb="10" eb="14">
      <t>ザイリョウケンキュウ</t>
    </rPh>
    <phoneticPr fontId="35"/>
  </si>
  <si>
    <t>磁気記録材料グループ</t>
    <rPh sb="0" eb="6">
      <t>ジキキロクザイリョウ</t>
    </rPh>
    <phoneticPr fontId="35"/>
  </si>
  <si>
    <t>センター長</t>
    <rPh sb="4" eb="5">
      <t>チョウ</t>
    </rPh>
    <phoneticPr fontId="35"/>
  </si>
  <si>
    <t>高橋有紀子</t>
    <rPh sb="0" eb="5">
      <t>タカハシユキコ</t>
    </rPh>
    <phoneticPr fontId="35"/>
  </si>
  <si>
    <t>takahashi.yukiko@nims.go.jp</t>
    <phoneticPr fontId="4"/>
  </si>
  <si>
    <t>早稲田大学</t>
    <rPh sb="0" eb="5">
      <t>ワセダダイガク</t>
    </rPh>
    <phoneticPr fontId="35"/>
  </si>
  <si>
    <t>本間敬之</t>
    <rPh sb="0" eb="2">
      <t>ホンマ</t>
    </rPh>
    <rPh sb="2" eb="3">
      <t>ウヤマ</t>
    </rPh>
    <rPh sb="3" eb="4">
      <t>ユキ</t>
    </rPh>
    <phoneticPr fontId="35"/>
  </si>
  <si>
    <t>マルチカラーエレクトロクロミックデバイスの開発と画像解析</t>
    <rPh sb="21" eb="23">
      <t>カイハツ</t>
    </rPh>
    <rPh sb="24" eb="26">
      <t>ガゾウ</t>
    </rPh>
    <rPh sb="26" eb="28">
      <t>カイセキ</t>
    </rPh>
    <phoneticPr fontId="35"/>
  </si>
  <si>
    <t>高分子材料分野</t>
  </si>
  <si>
    <t>樋口昌芳</t>
    <rPh sb="0" eb="4">
      <t>ヒグチマサヨシ</t>
    </rPh>
    <phoneticPr fontId="35"/>
  </si>
  <si>
    <t>higuchi.masayoshi@nims.go.jp</t>
  </si>
  <si>
    <t>国立大学法人和歌山大学</t>
    <rPh sb="0" eb="2">
      <t>コクリツ</t>
    </rPh>
    <rPh sb="2" eb="4">
      <t>ダイガク</t>
    </rPh>
    <rPh sb="4" eb="6">
      <t>ホウジン</t>
    </rPh>
    <rPh sb="6" eb="9">
      <t>ワカヤマ</t>
    </rPh>
    <rPh sb="9" eb="11">
      <t>ダイガク</t>
    </rPh>
    <phoneticPr fontId="35"/>
  </si>
  <si>
    <t>講師</t>
    <rPh sb="0" eb="2">
      <t>コウシ</t>
    </rPh>
    <phoneticPr fontId="35"/>
  </si>
  <si>
    <t>吉田健文</t>
    <rPh sb="0" eb="4">
      <t>ヨシダタケフミ</t>
    </rPh>
    <phoneticPr fontId="35"/>
  </si>
  <si>
    <t>キャリアドープされた原子層物質の励起子発光</t>
    <rPh sb="10" eb="12">
      <t>ゲンシ</t>
    </rPh>
    <rPh sb="12" eb="13">
      <t>ソウ</t>
    </rPh>
    <rPh sb="13" eb="15">
      <t>ブッシツ</t>
    </rPh>
    <rPh sb="16" eb="19">
      <t>レイキシ</t>
    </rPh>
    <rPh sb="19" eb="21">
      <t>ハッコウ</t>
    </rPh>
    <phoneticPr fontId="35"/>
  </si>
  <si>
    <t>北浦良</t>
    <rPh sb="0" eb="2">
      <t>キタウラ</t>
    </rPh>
    <rPh sb="2" eb="3">
      <t>リョウ</t>
    </rPh>
    <phoneticPr fontId="35"/>
  </si>
  <si>
    <t>kitaura.ryo@nims.go.jp</t>
  </si>
  <si>
    <t>名古屋大学</t>
    <rPh sb="0" eb="3">
      <t>ナゴヤ</t>
    </rPh>
    <rPh sb="3" eb="5">
      <t>ダイガク</t>
    </rPh>
    <phoneticPr fontId="35"/>
  </si>
  <si>
    <t>小山剛史</t>
    <rPh sb="0" eb="2">
      <t>コヤマ</t>
    </rPh>
    <rPh sb="2" eb="4">
      <t>タケシ</t>
    </rPh>
    <phoneticPr fontId="35"/>
  </si>
  <si>
    <t>コンビナトリアル法を用いた拡散対実験によるNi-Al-V合金状態図の創成</t>
  </si>
  <si>
    <t>池田亜矢子</t>
    <rPh sb="0" eb="5">
      <t>イケダアヤコ</t>
    </rPh>
    <phoneticPr fontId="35"/>
  </si>
  <si>
    <t>ikeda.ayako@nims.go.jp</t>
    <phoneticPr fontId="4"/>
  </si>
  <si>
    <t>横浜国立大学大学院工学研究院</t>
    <rPh sb="0" eb="6">
      <t>ヨコハマコクリツダイガク</t>
    </rPh>
    <rPh sb="6" eb="9">
      <t>ダイガクイン</t>
    </rPh>
    <rPh sb="9" eb="14">
      <t>コウガクケンキュウイン</t>
    </rPh>
    <phoneticPr fontId="35"/>
  </si>
  <si>
    <t>廣澤 渉一</t>
    <rPh sb="0" eb="2">
      <t>ヒロサワ</t>
    </rPh>
    <rPh sb="3" eb="4">
      <t>ショウ</t>
    </rPh>
    <rPh sb="4" eb="5">
      <t>イチ</t>
    </rPh>
    <phoneticPr fontId="35"/>
  </si>
  <si>
    <t>matsumoto.ryo@nims.go.jp</t>
    <phoneticPr fontId="4"/>
  </si>
  <si>
    <t>独立研究者</t>
    <rPh sb="0" eb="5">
      <t>ドクリツケンキュウシャ</t>
    </rPh>
    <phoneticPr fontId="35"/>
  </si>
  <si>
    <t>furuse.hiroaki@nims.go.jp</t>
    <phoneticPr fontId="4"/>
  </si>
  <si>
    <t>直接加熱法による省エネ・時短触媒調製法の開発</t>
  </si>
  <si>
    <t>nomura.akihiro@nims.go.jp</t>
  </si>
  <si>
    <t>東京工業高等専門学校</t>
    <rPh sb="0" eb="10">
      <t>トウキョウコウギョウコウトウセンモンガッコウ</t>
    </rPh>
    <phoneticPr fontId="35"/>
  </si>
  <si>
    <t>城石　英伸</t>
    <rPh sb="0" eb="2">
      <t>シロイシ</t>
    </rPh>
    <rPh sb="3" eb="5">
      <t>ヒデノブ</t>
    </rPh>
    <phoneticPr fontId="35"/>
  </si>
  <si>
    <t>弱い分子間力に由来する集団励起の実現と蛍光性液体材料への応用</t>
    <rPh sb="0" eb="1">
      <t>ヨワイ</t>
    </rPh>
    <rPh sb="7" eb="9">
      <t>ユライスル</t>
    </rPh>
    <rPh sb="11" eb="15">
      <t>シュウダn</t>
    </rPh>
    <rPh sb="16" eb="18">
      <t>ジツゲント</t>
    </rPh>
    <rPh sb="19" eb="22">
      <t>ケイコ</t>
    </rPh>
    <rPh sb="22" eb="26">
      <t>エキタイ</t>
    </rPh>
    <rPh sb="28" eb="30">
      <t>オウヨウ</t>
    </rPh>
    <phoneticPr fontId="35"/>
  </si>
  <si>
    <t>中西尚志</t>
    <rPh sb="0" eb="2">
      <t>ナカニ</t>
    </rPh>
    <rPh sb="2" eb="3">
      <t xml:space="preserve">タカシ </t>
    </rPh>
    <rPh sb="3" eb="4">
      <t>ココロザス</t>
    </rPh>
    <phoneticPr fontId="35"/>
  </si>
  <si>
    <t>nakanishi.takashi@nims.go.jp</t>
    <phoneticPr fontId="4"/>
  </si>
  <si>
    <t>坂井先生の来構時にMANAセミナーを実施し、本制度の研究成果を含む情報の共有、NIMSの他メンバーとの共同研究の発展可能性を探る。</t>
  </si>
  <si>
    <t>山浦一成</t>
  </si>
  <si>
    <t>yamaura.kazunari@nims.go.jp</t>
  </si>
  <si>
    <t>emura.satoshi@nims.go.jp</t>
    <phoneticPr fontId="4"/>
  </si>
  <si>
    <t>物質に対する振動刺激応答のオペランドTEM観察</t>
    <rPh sb="3" eb="4">
      <t xml:space="preserve">タイスル </t>
    </rPh>
    <rPh sb="13" eb="18">
      <t xml:space="preserve">シンドウシゲキオウトウ </t>
    </rPh>
    <rPh sb="19" eb="21">
      <t xml:space="preserve">ジツクウカン </t>
    </rPh>
    <rPh sb="21" eb="23">
      <t xml:space="preserve">カンサツ </t>
    </rPh>
    <phoneticPr fontId="35"/>
  </si>
  <si>
    <t xml:space="preserve">	HARANO.Koji@nims.go.jp</t>
    <phoneticPr fontId="4"/>
  </si>
  <si>
    <t>北陸先端科学技術大学院大学</t>
    <rPh sb="0" eb="13">
      <t>ホ</t>
    </rPh>
    <phoneticPr fontId="35"/>
  </si>
  <si>
    <t>大島 義文</t>
    <rPh sb="0" eb="2">
      <t>オオシマ</t>
    </rPh>
    <rPh sb="3" eb="5">
      <t>ヨシフミ</t>
    </rPh>
    <phoneticPr fontId="35"/>
  </si>
  <si>
    <t>高分子表面への機能性ペプチド修飾と評価</t>
  </si>
  <si>
    <t>チームリーダー</t>
    <phoneticPr fontId="4"/>
  </si>
  <si>
    <t>信州大学</t>
    <rPh sb="0" eb="3">
      <t>シンシュウダイ</t>
    </rPh>
    <rPh sb="3" eb="4">
      <t>ガク</t>
    </rPh>
    <phoneticPr fontId="35"/>
  </si>
  <si>
    <t>橋本朋子</t>
    <rPh sb="0" eb="2">
      <t>ハシモト</t>
    </rPh>
    <rPh sb="2" eb="4">
      <t>トモコ</t>
    </rPh>
    <phoneticPr fontId="35"/>
  </si>
  <si>
    <t>nakane.takayuki@nims.go.jp</t>
    <phoneticPr fontId="4"/>
  </si>
  <si>
    <t>matsumoto.akiyoshi@nims.go.jp</t>
  </si>
  <si>
    <t>九州大学</t>
    <rPh sb="0" eb="4">
      <t>キュウシュウダイガク</t>
    </rPh>
    <phoneticPr fontId="35"/>
  </si>
  <si>
    <t>寺西亮</t>
    <rPh sb="0" eb="3">
      <t>テラニシリョウ</t>
    </rPh>
    <phoneticPr fontId="35"/>
  </si>
  <si>
    <t>全固体リチウムイオン電池の動的ナノ解析</t>
  </si>
  <si>
    <t>電池材料解析グループ</t>
  </si>
  <si>
    <t>masuda.takuya@nims.go.jp</t>
  </si>
  <si>
    <t>麻生 浩平</t>
    <rPh sb="0" eb="2">
      <t>アソウ</t>
    </rPh>
    <rPh sb="3" eb="5">
      <t>コウヘイ</t>
    </rPh>
    <phoneticPr fontId="35"/>
  </si>
  <si>
    <t>複数のコイルを用いた変動磁場システムによる磁気熱量材料の効率的励消磁方法の検証</t>
    <rPh sb="0" eb="2">
      <t>フクスウ</t>
    </rPh>
    <rPh sb="7" eb="8">
      <t>モチ</t>
    </rPh>
    <rPh sb="10" eb="12">
      <t>ヘンドウ</t>
    </rPh>
    <rPh sb="12" eb="14">
      <t>ジバ</t>
    </rPh>
    <rPh sb="21" eb="23">
      <t>ジキ</t>
    </rPh>
    <rPh sb="23" eb="25">
      <t>ネツリョウ</t>
    </rPh>
    <rPh sb="25" eb="27">
      <t>ザイリョウ</t>
    </rPh>
    <rPh sb="28" eb="31">
      <t>コウリツテキ</t>
    </rPh>
    <rPh sb="31" eb="32">
      <t>ハゲ</t>
    </rPh>
    <rPh sb="32" eb="34">
      <t>ショウジ</t>
    </rPh>
    <rPh sb="34" eb="36">
      <t>ホウホウ</t>
    </rPh>
    <rPh sb="37" eb="39">
      <t>ケンショウ</t>
    </rPh>
    <phoneticPr fontId="35"/>
  </si>
  <si>
    <t>natsume.kyohei@nims.go.jp</t>
    <phoneticPr fontId="4"/>
  </si>
  <si>
    <t>岐阜工業高等専門学校</t>
    <rPh sb="0" eb="10">
      <t>ギフコウギョウコウトウセンモンガッコウ</t>
    </rPh>
    <phoneticPr fontId="35"/>
  </si>
  <si>
    <t>松永信之介</t>
    <rPh sb="0" eb="2">
      <t>マツナガ</t>
    </rPh>
    <rPh sb="2" eb="5">
      <t>シンノスケ</t>
    </rPh>
    <phoneticPr fontId="35"/>
  </si>
  <si>
    <t>非平面性ジベンゾクリセン骨格を用いたソフト素材開発の研究加速</t>
  </si>
  <si>
    <t>nakanishi.takashi@nims.go.jp</t>
  </si>
  <si>
    <t>龍谷大学先端理工学部応用化学課程</t>
    <rPh sb="0" eb="16">
      <t>リュウコク</t>
    </rPh>
    <phoneticPr fontId="35"/>
  </si>
  <si>
    <t>岩澤哲郎</t>
    <rPh sb="0" eb="4">
      <t>イワサワ</t>
    </rPh>
    <phoneticPr fontId="35"/>
  </si>
  <si>
    <t>岩澤先生の来構時にMANAセミナーを実施し、本制度の研究成果を含む情報の共有、NIMSの他メンバーとの共同研究の可能性を探る。</t>
  </si>
  <si>
    <r>
      <t>超音波照射による</t>
    </r>
    <r>
      <rPr>
        <sz val="10"/>
        <rFont val="游ゴシック"/>
        <family val="3"/>
        <charset val="128"/>
      </rPr>
      <t>水素</t>
    </r>
    <r>
      <rPr>
        <sz val="10"/>
        <color theme="1"/>
        <rFont val="游ゴシック"/>
        <family val="3"/>
        <charset val="128"/>
      </rPr>
      <t>生成用球状中空シリカ－アルミナの合成と酸点構造の解明</t>
    </r>
    <rPh sb="0" eb="3">
      <t>チョウオンパ</t>
    </rPh>
    <rPh sb="3" eb="5">
      <t>ショウシャ</t>
    </rPh>
    <rPh sb="8" eb="12">
      <t>スイソセイセイ</t>
    </rPh>
    <rPh sb="12" eb="13">
      <t>ヨウ</t>
    </rPh>
    <rPh sb="13" eb="15">
      <t>キュウジョウ</t>
    </rPh>
    <rPh sb="15" eb="17">
      <t>チュウクウ</t>
    </rPh>
    <rPh sb="26" eb="28">
      <t>ゴウセイ</t>
    </rPh>
    <rPh sb="29" eb="31">
      <t>サンテン</t>
    </rPh>
    <rPh sb="31" eb="33">
      <t>コウゾウ</t>
    </rPh>
    <rPh sb="34" eb="36">
      <t>カイメイ</t>
    </rPh>
    <phoneticPr fontId="35"/>
  </si>
  <si>
    <t>tansho.masataka@nims.go.jp</t>
    <phoneticPr fontId="4"/>
  </si>
  <si>
    <t>専任講師</t>
    <rPh sb="0" eb="2">
      <t>センニン</t>
    </rPh>
    <rPh sb="2" eb="4">
      <t>コウシ</t>
    </rPh>
    <phoneticPr fontId="35"/>
  </si>
  <si>
    <t>遷移金属ダイカルコゲナイドナノシートの合成と半導体デバイス・光触媒応用</t>
    <rPh sb="0" eb="2">
      <t>センイ</t>
    </rPh>
    <rPh sb="2" eb="4">
      <t>キンゾク</t>
    </rPh>
    <rPh sb="19" eb="21">
      <t>ゴウセイ</t>
    </rPh>
    <rPh sb="22" eb="25">
      <t>ハンドウタイ</t>
    </rPh>
    <rPh sb="30" eb="31">
      <t>ヒカリ</t>
    </rPh>
    <rPh sb="31" eb="33">
      <t>ショクバイ</t>
    </rPh>
    <rPh sb="33" eb="35">
      <t>オウヨウ</t>
    </rPh>
    <phoneticPr fontId="35"/>
  </si>
  <si>
    <t>谷口貴章</t>
    <rPh sb="0" eb="2">
      <t>タニグチ</t>
    </rPh>
    <rPh sb="2" eb="3">
      <t>キ</t>
    </rPh>
    <rPh sb="3" eb="4">
      <t>ショウ</t>
    </rPh>
    <phoneticPr fontId="35"/>
  </si>
  <si>
    <t>taniguchi.takaaki@nims.go.jp</t>
  </si>
  <si>
    <t>東京理科大学</t>
    <rPh sb="0" eb="2">
      <t>トウキョウ</t>
    </rPh>
    <rPh sb="2" eb="4">
      <t>リカ</t>
    </rPh>
    <rPh sb="4" eb="6">
      <t>ダイガク</t>
    </rPh>
    <phoneticPr fontId="35"/>
  </si>
  <si>
    <t>勝又健一</t>
    <rPh sb="0" eb="2">
      <t>カツマタ</t>
    </rPh>
    <rPh sb="2" eb="4">
      <t>ケンイチ</t>
    </rPh>
    <phoneticPr fontId="35"/>
  </si>
  <si>
    <t>学生の来所回数について別エクセル表に記載しております。</t>
  </si>
  <si>
    <t>多相系高分子薄膜表面の２次元ミクロ構造の物性解析と機能発現機構解明</t>
  </si>
  <si>
    <t>データ駆動高分子設計グループ</t>
  </si>
  <si>
    <t>naito.masanobu@nims.go.jp</t>
    <phoneticPr fontId="4"/>
  </si>
  <si>
    <t>三重大学</t>
    <rPh sb="0" eb="4">
      <t>ミエダイガク</t>
    </rPh>
    <phoneticPr fontId="35"/>
  </si>
  <si>
    <t>藤井義久</t>
    <rPh sb="0" eb="4">
      <t>フジイヨシヒサ</t>
    </rPh>
    <phoneticPr fontId="35"/>
  </si>
  <si>
    <t>発光性h-BN微粒子複合無機ガラスの作製</t>
    <rPh sb="0" eb="1">
      <t>セイ</t>
    </rPh>
    <phoneticPr fontId="35"/>
  </si>
  <si>
    <t>神戸大学大学院理学研究科</t>
    <rPh sb="0" eb="5">
      <t>リガクケンキュウカ</t>
    </rPh>
    <phoneticPr fontId="35"/>
  </si>
  <si>
    <t>内野 隆司</t>
  </si>
  <si>
    <t>酸化チタン粒子の自己触媒増殖</t>
    <rPh sb="0" eb="2">
      <t>サンカ</t>
    </rPh>
    <rPh sb="5" eb="7">
      <t>リュウシ</t>
    </rPh>
    <rPh sb="8" eb="10">
      <t>ジコ</t>
    </rPh>
    <rPh sb="10" eb="12">
      <t>ショクバイ</t>
    </rPh>
    <rPh sb="12" eb="14">
      <t>ゾウショク</t>
    </rPh>
    <phoneticPr fontId="35"/>
  </si>
  <si>
    <t>井出裕介</t>
    <rPh sb="0" eb="2">
      <t>イデ</t>
    </rPh>
    <rPh sb="2" eb="4">
      <t>ユウスケ</t>
    </rPh>
    <phoneticPr fontId="35"/>
  </si>
  <si>
    <t>ide.yusuke@nims.go.jp</t>
  </si>
  <si>
    <t>東京電機大</t>
    <rPh sb="2" eb="4">
      <t>デンキ</t>
    </rPh>
    <rPh sb="4" eb="5">
      <t>ダイ</t>
    </rPh>
    <phoneticPr fontId="35"/>
  </si>
  <si>
    <t>望月大</t>
    <rPh sb="0" eb="2">
      <t>モチヅキ</t>
    </rPh>
    <rPh sb="2" eb="3">
      <t>ダイ</t>
    </rPh>
    <phoneticPr fontId="35"/>
  </si>
  <si>
    <t>田村堅志</t>
    <rPh sb="0" eb="2">
      <t>タムラ</t>
    </rPh>
    <rPh sb="2" eb="3">
      <t>ケン</t>
    </rPh>
    <rPh sb="3" eb="4">
      <t>ココロザシ</t>
    </rPh>
    <phoneticPr fontId="35"/>
  </si>
  <si>
    <t>tamura.kenji@nims.go.jp</t>
  </si>
  <si>
    <t>法政大学</t>
    <rPh sb="0" eb="4">
      <t>ホウセイダイガク</t>
    </rPh>
    <phoneticPr fontId="35"/>
  </si>
  <si>
    <t>渡邊雄二郎</t>
    <rPh sb="0" eb="2">
      <t>ワタナベ</t>
    </rPh>
    <rPh sb="2" eb="5">
      <t>ユウジロウ</t>
    </rPh>
    <phoneticPr fontId="35"/>
  </si>
  <si>
    <t>iguchi.ryo@nims.go.jp</t>
    <phoneticPr fontId="4"/>
  </si>
  <si>
    <t>研究教授</t>
    <rPh sb="0" eb="4">
      <t xml:space="preserve">ケンキュウキョウジュ </t>
    </rPh>
    <phoneticPr fontId="35"/>
  </si>
  <si>
    <t>2025年4月よりナノアーキテクトニクス材料研究センター　ニューロモルフィックデバイスグループ所属</t>
  </si>
  <si>
    <t>IMURA.Masataka@nims.go.jp</t>
    <phoneticPr fontId="4"/>
  </si>
  <si>
    <t>インフォマティクスを活用した分光多次元データの超高効率解析</t>
  </si>
  <si>
    <t>nagamura.naoka@nims.go.jp</t>
    <phoneticPr fontId="4"/>
  </si>
  <si>
    <t>東京理科大学大学院先進工学研究科</t>
  </si>
  <si>
    <t>高強度Mo2NiB2複合材料の高温強度向上</t>
  </si>
  <si>
    <t>kakisawa.hideki@nims.go.jp</t>
    <phoneticPr fontId="4"/>
  </si>
  <si>
    <t>sakuraba.yuya@nims.go.jp</t>
    <phoneticPr fontId="4"/>
  </si>
  <si>
    <t>森田孝治</t>
    <rPh sb="0" eb="4">
      <t>モリタコウジ</t>
    </rPh>
    <phoneticPr fontId="35"/>
  </si>
  <si>
    <t>morita.koji@nims.go.jp</t>
    <phoneticPr fontId="4"/>
  </si>
  <si>
    <t>ダイヤモンドトランジスタの新規作成手法の開発およびゲート絶縁体界面評価</t>
    <rPh sb="28" eb="31">
      <t>ゼツエンタイ</t>
    </rPh>
    <rPh sb="31" eb="33">
      <t>カイメン</t>
    </rPh>
    <rPh sb="33" eb="35">
      <t>ヒョウカ</t>
    </rPh>
    <phoneticPr fontId="35"/>
  </si>
  <si>
    <t>山口尚秀</t>
    <rPh sb="0" eb="4">
      <t>ヤマグチナオシュウ</t>
    </rPh>
    <phoneticPr fontId="35"/>
  </si>
  <si>
    <t>yamaguchi.takahide@nims.go.jp</t>
    <phoneticPr fontId="4"/>
  </si>
  <si>
    <t>熊本高等専門学校</t>
    <rPh sb="0" eb="2">
      <t>クマモト</t>
    </rPh>
    <rPh sb="2" eb="4">
      <t>コウトウ</t>
    </rPh>
    <rPh sb="4" eb="6">
      <t>センモン</t>
    </rPh>
    <rPh sb="6" eb="8">
      <t>ガッコウ</t>
    </rPh>
    <phoneticPr fontId="35"/>
  </si>
  <si>
    <t>高倉健一郎</t>
    <rPh sb="0" eb="5">
      <t>タカクラケンイチロウ</t>
    </rPh>
    <phoneticPr fontId="35"/>
  </si>
  <si>
    <t>yamazaki.tomohiko@nims.go.jp</t>
    <phoneticPr fontId="4"/>
  </si>
  <si>
    <t>GdCo/遷移金属積層膜の交換結合と高周波応答評価</t>
    <rPh sb="5" eb="9">
      <t xml:space="preserve">センイキンゾク </t>
    </rPh>
    <rPh sb="9" eb="12">
      <t xml:space="preserve">セキソウマク </t>
    </rPh>
    <rPh sb="13" eb="17">
      <t xml:space="preserve">コウカンケツゴウ </t>
    </rPh>
    <rPh sb="18" eb="23">
      <t xml:space="preserve">コウシュウハオウトウ </t>
    </rPh>
    <rPh sb="23" eb="25">
      <t xml:space="preserve">ヒョウカ </t>
    </rPh>
    <phoneticPr fontId="35"/>
  </si>
  <si>
    <t>suto.hirofumi@nims.go.jp</t>
    <phoneticPr fontId="4"/>
  </si>
  <si>
    <t>大島商船高等専門学校</t>
    <rPh sb="0" eb="4">
      <t xml:space="preserve">オオシマショウセｎ </t>
    </rPh>
    <rPh sb="4" eb="10">
      <t xml:space="preserve">コウトウセンモンガッコウ </t>
    </rPh>
    <phoneticPr fontId="35"/>
  </si>
  <si>
    <t>神田 哲典</t>
    <rPh sb="0" eb="5">
      <t xml:space="preserve">コウダテツノリ </t>
    </rPh>
    <phoneticPr fontId="35"/>
  </si>
  <si>
    <t>超音波表面弾性波物性測定手法の開発と新奇多極子秩序相の研究への応用</t>
  </si>
  <si>
    <t>ナノ光制御グループ</t>
  </si>
  <si>
    <t>長尾忠昭</t>
    <rPh sb="0" eb="2">
      <t>ナガオ</t>
    </rPh>
    <rPh sb="2" eb="4">
      <t>タダアキ</t>
    </rPh>
    <phoneticPr fontId="35"/>
  </si>
  <si>
    <t>nagao.tadaaki@nims.go.jp</t>
    <phoneticPr fontId="4"/>
  </si>
  <si>
    <t>北海道大学</t>
    <rPh sb="0" eb="3">
      <t xml:space="preserve">ホッカイドウ </t>
    </rPh>
    <rPh sb="3" eb="5">
      <t xml:space="preserve">ダイガク </t>
    </rPh>
    <phoneticPr fontId="35"/>
  </si>
  <si>
    <t>柳澤達也</t>
    <rPh sb="0" eb="2">
      <t xml:space="preserve">ヤナギサワ </t>
    </rPh>
    <rPh sb="2" eb="4">
      <t xml:space="preserve">タツヤ </t>
    </rPh>
    <phoneticPr fontId="35"/>
  </si>
  <si>
    <t>本共同研究はNIMS-北大連携大学院プログラムを契機として提案するものである。得られた成果がまとまれば博士論文や学会発表あるいは学術論文としての発表を行う予定である。</t>
  </si>
  <si>
    <t xml:space="preserve">高強度鋼の衝撃変形		</t>
  </si>
  <si>
    <t>ueji.rintaro@nims.go.jp</t>
  </si>
  <si>
    <t>KOSEN枠</t>
    <rPh sb="5" eb="6">
      <t>ワク</t>
    </rPh>
    <phoneticPr fontId="35"/>
  </si>
  <si>
    <t>汎用的天然分子と固体基板材料による物質・エネルギー変換界面の設計</t>
    <rPh sb="0" eb="3">
      <t>ハンヨウテキ</t>
    </rPh>
    <rPh sb="3" eb="7">
      <t>テンネンブンシ</t>
    </rPh>
    <rPh sb="8" eb="10">
      <t>コタイ</t>
    </rPh>
    <rPh sb="10" eb="12">
      <t>キバン</t>
    </rPh>
    <rPh sb="12" eb="14">
      <t>ザイリョウ</t>
    </rPh>
    <rPh sb="17" eb="19">
      <t>ブッシツ</t>
    </rPh>
    <rPh sb="25" eb="27">
      <t>ヘンカン</t>
    </rPh>
    <rPh sb="27" eb="29">
      <t>カイメン</t>
    </rPh>
    <rPh sb="30" eb="32">
      <t>セッケイ</t>
    </rPh>
    <phoneticPr fontId="35"/>
  </si>
  <si>
    <t>界面電気化学グループ</t>
  </si>
  <si>
    <t>noguchi.hidenori@nims.go.jp</t>
    <phoneticPr fontId="4"/>
  </si>
  <si>
    <t>東京工業高等専門学校</t>
  </si>
  <si>
    <t>伊藤 未希雄</t>
  </si>
  <si>
    <t>sishii@nims.go.jp</t>
    <phoneticPr fontId="4"/>
  </si>
  <si>
    <t>068</t>
  </si>
  <si>
    <t>ooi.shuuichi@nims.go.jp</t>
    <phoneticPr fontId="4"/>
  </si>
  <si>
    <t>神戸大学大学院理学研究科</t>
    <rPh sb="0" eb="7">
      <t>コウベダイガクダイガクイン</t>
    </rPh>
    <rPh sb="7" eb="12">
      <t>リガクケンキュウカ</t>
    </rPh>
    <phoneticPr fontId="35"/>
  </si>
  <si>
    <t>CALPHAD連携Phase-field法の高度化</t>
    <rPh sb="22" eb="25">
      <t>コウドカ</t>
    </rPh>
    <phoneticPr fontId="35"/>
  </si>
  <si>
    <t>大出真知子</t>
    <rPh sb="0" eb="5">
      <t>オオデマチコ</t>
    </rPh>
    <phoneticPr fontId="35"/>
  </si>
  <si>
    <t>ode.machiko@nims.go.jp</t>
    <phoneticPr fontId="4"/>
  </si>
  <si>
    <t>水素のオルソ−パラ転換をもたらす高密度超臨界流体相の探索</t>
    <rPh sb="0" eb="2">
      <t xml:space="preserve">スイソ </t>
    </rPh>
    <rPh sb="9" eb="11">
      <t xml:space="preserve">テンカｎ </t>
    </rPh>
    <rPh sb="16" eb="19">
      <t xml:space="preserve">コウミツド </t>
    </rPh>
    <rPh sb="19" eb="24">
      <t xml:space="preserve">チョウリンカイリュウタイ </t>
    </rPh>
    <rPh sb="24" eb="25">
      <t xml:space="preserve">ソウ </t>
    </rPh>
    <rPh sb="26" eb="28">
      <t xml:space="preserve">タンサク </t>
    </rPh>
    <phoneticPr fontId="35"/>
  </si>
  <si>
    <t>nakano.satoshi@nims.go.jp</t>
    <phoneticPr fontId="4"/>
  </si>
  <si>
    <t>岩手大学</t>
    <rPh sb="0" eb="4">
      <t xml:space="preserve">イワテダイガク </t>
    </rPh>
    <phoneticPr fontId="35"/>
  </si>
  <si>
    <t>中山　敦子</t>
    <rPh sb="0" eb="5">
      <t xml:space="preserve">ナカヤマアツコ </t>
    </rPh>
    <phoneticPr fontId="35"/>
  </si>
  <si>
    <t>tsutsumi.yusuke@nims.go.jp</t>
    <phoneticPr fontId="4"/>
  </si>
  <si>
    <t>廣田憲之</t>
    <rPh sb="0" eb="2">
      <t>ヒロタ</t>
    </rPh>
    <rPh sb="2" eb="4">
      <t>ノリユキ</t>
    </rPh>
    <phoneticPr fontId="35"/>
  </si>
  <si>
    <t>hirota.noriyuki@nims.go.jp</t>
    <phoneticPr fontId="4"/>
  </si>
  <si>
    <t>久留米工業高等専門学校</t>
    <rPh sb="0" eb="3">
      <t>クルメ</t>
    </rPh>
    <rPh sb="3" eb="5">
      <t>コウトウ</t>
    </rPh>
    <rPh sb="5" eb="7">
      <t>k</t>
    </rPh>
    <rPh sb="7" eb="11">
      <t>センモn</t>
    </rPh>
    <phoneticPr fontId="35"/>
  </si>
  <si>
    <t>助教</t>
    <rPh sb="0" eb="2">
      <t>ジョキョウ</t>
    </rPh>
    <phoneticPr fontId="35"/>
  </si>
  <si>
    <t>小林　領太</t>
    <rPh sb="0" eb="2">
      <t>コバヤセィ</t>
    </rPh>
    <rPh sb="3" eb="5">
      <t>リョウテ</t>
    </rPh>
    <phoneticPr fontId="35"/>
  </si>
  <si>
    <t>高異常ネルンスト熱電能と高磁気異方性を有するMn系材料探索</t>
  </si>
  <si>
    <t xml:space="preserve"> </t>
  </si>
  <si>
    <t>水素ラジカルを用いた新規シリコン製造プロセスの開発</t>
    <rPh sb="0" eb="2">
      <t>スイソ</t>
    </rPh>
    <rPh sb="7" eb="8">
      <t>モチ</t>
    </rPh>
    <rPh sb="10" eb="12">
      <t>シンキ</t>
    </rPh>
    <rPh sb="16" eb="18">
      <t>セイゾウ</t>
    </rPh>
    <rPh sb="23" eb="25">
      <t>カイハツ</t>
    </rPh>
    <phoneticPr fontId="35"/>
  </si>
  <si>
    <t>sumiya.masatomo@nims.go.jp</t>
    <phoneticPr fontId="4"/>
  </si>
  <si>
    <t>弘前大学</t>
    <rPh sb="0" eb="2">
      <t>ヒロサキ</t>
    </rPh>
    <phoneticPr fontId="35"/>
  </si>
  <si>
    <t>伊高健治</t>
    <rPh sb="0" eb="2">
      <t>イタカ</t>
    </rPh>
    <rPh sb="2" eb="4">
      <t>ケンジ</t>
    </rPh>
    <phoneticPr fontId="35"/>
  </si>
  <si>
    <t>III-V族窒化物半導体薄膜のギャップ内欠陥準位評価と高品質化</t>
    <rPh sb="19" eb="20">
      <t>ナイ</t>
    </rPh>
    <rPh sb="20" eb="26">
      <t>ケッカンジュンイヒョウカ</t>
    </rPh>
    <rPh sb="27" eb="31">
      <t>コウヒンシツカ</t>
    </rPh>
    <phoneticPr fontId="35"/>
  </si>
  <si>
    <t>溶液法によるシリコン負極へのリチウムプレドープと次世代蓄電池への応用</t>
    <rPh sb="0" eb="2">
      <t>ヨウエキ</t>
    </rPh>
    <rPh sb="2" eb="3">
      <t>ホウ</t>
    </rPh>
    <rPh sb="24" eb="27">
      <t>ジセダイ</t>
    </rPh>
    <rPh sb="27" eb="29">
      <t>デンチ</t>
    </rPh>
    <rPh sb="31" eb="33">
      <t>オウヨウ</t>
    </rPh>
    <phoneticPr fontId="35"/>
  </si>
  <si>
    <t>エネルギー・環境材料研究拠点</t>
    <rPh sb="6" eb="8">
      <t>カンキョウ</t>
    </rPh>
    <rPh sb="8" eb="10">
      <t>ザイリョウ</t>
    </rPh>
    <rPh sb="10" eb="12">
      <t>ケンキュウ</t>
    </rPh>
    <rPh sb="12" eb="14">
      <t>キョテン</t>
    </rPh>
    <phoneticPr fontId="22"/>
  </si>
  <si>
    <t>二次電池材料グループ</t>
    <rPh sb="0" eb="2">
      <t>ニジ</t>
    </rPh>
    <rPh sb="2" eb="4">
      <t>デンチ</t>
    </rPh>
    <rPh sb="4" eb="6">
      <t>ザイリョウ</t>
    </rPh>
    <phoneticPr fontId="35"/>
  </si>
  <si>
    <t>nomura.akihiro@nims.go.jp</t>
    <phoneticPr fontId="4"/>
  </si>
  <si>
    <t>成蹊大学</t>
    <rPh sb="0" eb="4">
      <t>セイケイダイガク</t>
    </rPh>
    <phoneticPr fontId="35"/>
  </si>
  <si>
    <t>齋藤守弘</t>
    <rPh sb="0" eb="2">
      <t>サイトウ</t>
    </rPh>
    <rPh sb="2" eb="4">
      <t>モリヒロ</t>
    </rPh>
    <phoneticPr fontId="35"/>
  </si>
  <si>
    <r>
      <t>単原子層h-BN膜／LaB</t>
    </r>
    <r>
      <rPr>
        <vertAlign val="subscript"/>
        <sz val="10"/>
        <color theme="1"/>
        <rFont val="游ゴシック"/>
        <family val="3"/>
        <charset val="128"/>
      </rPr>
      <t>6</t>
    </r>
    <r>
      <rPr>
        <sz val="10"/>
        <color theme="1"/>
        <rFont val="游ゴシック"/>
        <family val="3"/>
        <charset val="128"/>
      </rPr>
      <t>薄膜ヘテロ構造の形成機構の解明</t>
    </r>
    <rPh sb="0" eb="4">
      <t>タンゲンシソウ</t>
    </rPh>
    <rPh sb="8" eb="9">
      <t>マク</t>
    </rPh>
    <rPh sb="14" eb="16">
      <t>ハクマク</t>
    </rPh>
    <rPh sb="19" eb="21">
      <t>コウゾウ</t>
    </rPh>
    <rPh sb="22" eb="26">
      <t>ケイセイキコウ</t>
    </rPh>
    <rPh sb="27" eb="29">
      <t>カイメイ</t>
    </rPh>
    <phoneticPr fontId="35"/>
  </si>
  <si>
    <t>nagaoka.katsumi@nims.go.jp</t>
    <phoneticPr fontId="4"/>
  </si>
  <si>
    <t>仙台高等専門学校</t>
    <rPh sb="0" eb="8">
      <t>センダイコウトウセンモンガッコウ</t>
    </rPh>
    <phoneticPr fontId="35"/>
  </si>
  <si>
    <t>角館　俊行</t>
    <rPh sb="0" eb="2">
      <t>カクダテ</t>
    </rPh>
    <rPh sb="3" eb="5">
      <t>トシユキ</t>
    </rPh>
    <phoneticPr fontId="35"/>
  </si>
  <si>
    <t>*協働研究者の角館は、東北大多元研に技術職員として在籍していた経歴を持つため、東北大多元研の保有装置にも詳しく、異動後も、それらの装置等を使用し、h-BNの結晶成長の研究を実施してきた。</t>
  </si>
  <si>
    <t>ハイスループットなデータ取得による超耐熱材料のハイスループットデザイン</t>
  </si>
  <si>
    <t>大村孝仁</t>
    <rPh sb="0" eb="2">
      <t xml:space="preserve">オオムラ </t>
    </rPh>
    <rPh sb="2" eb="4">
      <t xml:space="preserve">タカヒト </t>
    </rPh>
    <phoneticPr fontId="35"/>
  </si>
  <si>
    <t>ohmura.takahito@nims.go.jp</t>
    <phoneticPr fontId="4"/>
  </si>
  <si>
    <t>吉見享祐</t>
    <rPh sb="0" eb="2">
      <t xml:space="preserve">ヨシミ </t>
    </rPh>
    <rPh sb="2" eb="4">
      <t xml:space="preserve">キョウスケ </t>
    </rPh>
    <phoneticPr fontId="35"/>
  </si>
  <si>
    <t>相変態誘起力学特性発現メカニズムの3 次元解析</t>
    <rPh sb="0" eb="1">
      <t>ソウ</t>
    </rPh>
    <rPh sb="1" eb="3">
      <t>ヘンタイ</t>
    </rPh>
    <rPh sb="3" eb="5">
      <t>ユウキ</t>
    </rPh>
    <rPh sb="5" eb="7">
      <t>リキガク</t>
    </rPh>
    <rPh sb="7" eb="9">
      <t>トクセイ</t>
    </rPh>
    <rPh sb="9" eb="11">
      <t>ハツゲン</t>
    </rPh>
    <rPh sb="19" eb="21">
      <t>ジゲン</t>
    </rPh>
    <rPh sb="21" eb="23">
      <t>カイセキ</t>
    </rPh>
    <phoneticPr fontId="35"/>
  </si>
  <si>
    <t>ogawa.yuhei@nims.go.jp</t>
    <phoneticPr fontId="4"/>
  </si>
  <si>
    <t>国立大学法人　九州大学</t>
    <rPh sb="0" eb="4">
      <t>コクリツダイガク</t>
    </rPh>
    <rPh sb="4" eb="6">
      <t>ホウジン</t>
    </rPh>
    <rPh sb="7" eb="9">
      <t>キュウシュウ</t>
    </rPh>
    <rPh sb="9" eb="11">
      <t>ダイガク</t>
    </rPh>
    <phoneticPr fontId="35"/>
  </si>
  <si>
    <t>髙桑　脩</t>
    <rPh sb="0" eb="2">
      <t>タカクワ</t>
    </rPh>
    <rPh sb="3" eb="4">
      <t>オサム</t>
    </rPh>
    <phoneticPr fontId="35"/>
  </si>
  <si>
    <t>非伸縮過程で可逆的弾性率変化を示すイオンゲル細胞足場材料の創製</t>
    <rPh sb="0" eb="3">
      <t>ヒシンシュク</t>
    </rPh>
    <rPh sb="3" eb="5">
      <t>カテイ</t>
    </rPh>
    <rPh sb="6" eb="8">
      <t>カギャク</t>
    </rPh>
    <rPh sb="8" eb="9">
      <t>テキ</t>
    </rPh>
    <rPh sb="9" eb="12">
      <t>ダンセイリツ</t>
    </rPh>
    <rPh sb="12" eb="14">
      <t>ヘンカ</t>
    </rPh>
    <rPh sb="15" eb="16">
      <t>シメ</t>
    </rPh>
    <rPh sb="22" eb="24">
      <t>サイボウ</t>
    </rPh>
    <rPh sb="24" eb="26">
      <t>アシバ</t>
    </rPh>
    <rPh sb="26" eb="28">
      <t>ザイリョウ</t>
    </rPh>
    <rPh sb="29" eb="31">
      <t>ソウセイ</t>
    </rPh>
    <phoneticPr fontId="35"/>
  </si>
  <si>
    <t>上木岳士</t>
    <rPh sb="0" eb="4">
      <t>ウエキタケシ</t>
    </rPh>
    <phoneticPr fontId="35"/>
  </si>
  <si>
    <t>ueki.takeshi@nims.go.jp</t>
    <phoneticPr fontId="4"/>
  </si>
  <si>
    <t>滋賀県立大学</t>
    <rPh sb="0" eb="2">
      <t>シガ</t>
    </rPh>
    <rPh sb="2" eb="4">
      <t>ケンリツ</t>
    </rPh>
    <rPh sb="4" eb="6">
      <t>ダイガク</t>
    </rPh>
    <phoneticPr fontId="35"/>
  </si>
  <si>
    <t>講師</t>
    <rPh sb="0" eb="2">
      <t xml:space="preserve">コウシ </t>
    </rPh>
    <phoneticPr fontId="35"/>
  </si>
  <si>
    <t>伊田翔平</t>
    <rPh sb="0" eb="2">
      <t>イダ</t>
    </rPh>
    <rPh sb="2" eb="4">
      <t>ショウヘイ</t>
    </rPh>
    <phoneticPr fontId="35"/>
  </si>
  <si>
    <t>細胞無毒性イオンゲルの高強度化による新規バイオマテリアルへの展開</t>
    <rPh sb="0" eb="2">
      <t>サイボウ</t>
    </rPh>
    <rPh sb="2" eb="5">
      <t>ムドクセイ</t>
    </rPh>
    <rPh sb="11" eb="15">
      <t>コウキョウドカ</t>
    </rPh>
    <rPh sb="18" eb="20">
      <t>シンキ</t>
    </rPh>
    <rPh sb="30" eb="32">
      <t>テンカイ</t>
    </rPh>
    <phoneticPr fontId="35"/>
  </si>
  <si>
    <t>イオン液体界面に形成されるタンパクナノレイヤーの電気化学的制御</t>
    <rPh sb="3" eb="5">
      <t>エキタイ</t>
    </rPh>
    <rPh sb="5" eb="7">
      <t>カイメン</t>
    </rPh>
    <rPh sb="8" eb="10">
      <t>ケイセイ</t>
    </rPh>
    <rPh sb="24" eb="26">
      <t>デンキ</t>
    </rPh>
    <rPh sb="26" eb="29">
      <t>カガクテキ</t>
    </rPh>
    <rPh sb="29" eb="31">
      <t>セイギョ</t>
    </rPh>
    <phoneticPr fontId="35"/>
  </si>
  <si>
    <t>先端NMR計測を活用した次世代二次電池材料開発</t>
  </si>
  <si>
    <t>hashi.kenjiro@nims.go.jp</t>
    <phoneticPr fontId="4"/>
  </si>
  <si>
    <t>准教授</t>
    <rPh sb="0" eb="3">
      <t>ジュn</t>
    </rPh>
    <phoneticPr fontId="35"/>
  </si>
  <si>
    <t>核酸共有結合蛋白質UdgXを用いた免疫活性化核酸ー蛋白質複合体の作製ならびにDNAアプタマーの機能制御</t>
    <rPh sb="0" eb="2">
      <t>カクサン</t>
    </rPh>
    <rPh sb="2" eb="4">
      <t>キョウユウ</t>
    </rPh>
    <rPh sb="4" eb="6">
      <t>ケツゴウ</t>
    </rPh>
    <rPh sb="6" eb="9">
      <t>タンパクシツ</t>
    </rPh>
    <rPh sb="14" eb="15">
      <t>モチ</t>
    </rPh>
    <rPh sb="17" eb="19">
      <t>メンエキ</t>
    </rPh>
    <rPh sb="19" eb="22">
      <t>カッセイカ</t>
    </rPh>
    <rPh sb="22" eb="24">
      <t>カクサン</t>
    </rPh>
    <rPh sb="25" eb="28">
      <t>タンパクシツ</t>
    </rPh>
    <rPh sb="28" eb="31">
      <t>フクゴウタイ</t>
    </rPh>
    <rPh sb="32" eb="34">
      <t>サクセイ</t>
    </rPh>
    <rPh sb="47" eb="49">
      <t>キノウ</t>
    </rPh>
    <rPh sb="49" eb="51">
      <t>セイギョ</t>
    </rPh>
    <phoneticPr fontId="35"/>
  </si>
  <si>
    <t>山崎智彦</t>
    <rPh sb="0" eb="2">
      <t>ヤマザキ</t>
    </rPh>
    <rPh sb="2" eb="4">
      <t>トモヒコ</t>
    </rPh>
    <phoneticPr fontId="35"/>
  </si>
  <si>
    <t>東京農工大学大学院工学研究院</t>
    <rPh sb="0" eb="2">
      <t>トウキョウ</t>
    </rPh>
    <rPh sb="2" eb="4">
      <t>ノウコウ</t>
    </rPh>
    <rPh sb="4" eb="6">
      <t>ダイガク</t>
    </rPh>
    <rPh sb="6" eb="9">
      <t>ダイガクイン</t>
    </rPh>
    <rPh sb="9" eb="11">
      <t>コウガク</t>
    </rPh>
    <rPh sb="11" eb="13">
      <t>ケンキュウ</t>
    </rPh>
    <rPh sb="13" eb="14">
      <t>イン</t>
    </rPh>
    <phoneticPr fontId="35"/>
  </si>
  <si>
    <t>koizumi.satoshi@nims.go.jp</t>
    <phoneticPr fontId="4"/>
  </si>
  <si>
    <t>重金属不純物含有n型ダイヤモンドのドーピング制御と電子デバイスへの展開</t>
    <rPh sb="0" eb="1">
      <t>オモ</t>
    </rPh>
    <phoneticPr fontId="35"/>
  </si>
  <si>
    <t>koizumi.satoshi@nims.go.jp</t>
  </si>
  <si>
    <t>三軸磁場配向セラミックス創出のためのコロイド溶液調製技術に関する研究</t>
    <rPh sb="0" eb="2">
      <t>サンジク</t>
    </rPh>
    <rPh sb="2" eb="6">
      <t>ジバハイコウ</t>
    </rPh>
    <rPh sb="12" eb="14">
      <t>ソウシュツ</t>
    </rPh>
    <rPh sb="22" eb="24">
      <t>ヨウエキ</t>
    </rPh>
    <rPh sb="24" eb="28">
      <t>チョウセイギジュツ</t>
    </rPh>
    <rPh sb="29" eb="30">
      <t>カン</t>
    </rPh>
    <rPh sb="32" eb="34">
      <t>ケンキュウ</t>
    </rPh>
    <phoneticPr fontId="35"/>
  </si>
  <si>
    <t>廣田憲之</t>
    <rPh sb="0" eb="4">
      <t>ヒロタノリユキ</t>
    </rPh>
    <phoneticPr fontId="35"/>
  </si>
  <si>
    <t>茨城大学</t>
    <rPh sb="0" eb="4">
      <t xml:space="preserve">イバラキダイガク </t>
    </rPh>
    <phoneticPr fontId="35"/>
  </si>
  <si>
    <t>池田輝之</t>
    <rPh sb="0" eb="4">
      <t xml:space="preserve">イケダテルユキ </t>
    </rPh>
    <phoneticPr fontId="35"/>
  </si>
  <si>
    <t>アルカリ金属の電析現象に及ぼす電極-電解液界面へのイオン移動現象の影響</t>
  </si>
  <si>
    <t>西川慶</t>
    <rPh sb="0" eb="3">
      <t>ニシカワケイ</t>
    </rPh>
    <phoneticPr fontId="35"/>
  </si>
  <si>
    <t>鉄系超伝導体における電子状態の空間分布</t>
    <phoneticPr fontId="4"/>
  </si>
  <si>
    <t>津田俊輔</t>
    <rPh sb="0" eb="4">
      <t>ツダシュンスケ</t>
    </rPh>
    <phoneticPr fontId="35"/>
  </si>
  <si>
    <t>マシンタイムを月～金で運用しています。月曜朝から使えるように前泊込みで申請します(そのため、来所回数の記載に比べ、宿泊費計算における宿泊日数が多くみえています）。徹夜実験が想定されるため学生は多めです。助教は決定済ですが、着任前につき氏名は公表できません。</t>
  </si>
  <si>
    <t>kitaura.ryo@nims.go.jp</t>
    <phoneticPr fontId="4"/>
  </si>
  <si>
    <t>染川英俊</t>
    <rPh sb="0" eb="2">
      <t>ソメカワ</t>
    </rPh>
    <rPh sb="2" eb="4">
      <t>ヒデトシ</t>
    </rPh>
    <phoneticPr fontId="35"/>
  </si>
  <si>
    <t>大久保忠勝</t>
  </si>
  <si>
    <t>大久保忠勝</t>
    <rPh sb="0" eb="3">
      <t>オオクボ</t>
    </rPh>
    <rPh sb="3" eb="5">
      <t>タダカツ</t>
    </rPh>
    <phoneticPr fontId="35"/>
  </si>
  <si>
    <t>川村史朗</t>
    <rPh sb="0" eb="2">
      <t>カワムラ</t>
    </rPh>
    <rPh sb="2" eb="4">
      <t>フミオ</t>
    </rPh>
    <phoneticPr fontId="35"/>
  </si>
  <si>
    <t>瀬川浩代</t>
    <rPh sb="0" eb="2">
      <t>セガワ</t>
    </rPh>
    <rPh sb="2" eb="4">
      <t>ヒロヨ</t>
    </rPh>
    <phoneticPr fontId="35"/>
  </si>
  <si>
    <t>中西貴之</t>
    <rPh sb="0" eb="2">
      <t>ナカニシ</t>
    </rPh>
    <rPh sb="2" eb="4">
      <t>タカユキ</t>
    </rPh>
    <phoneticPr fontId="35"/>
  </si>
  <si>
    <t>吉中奎貴</t>
    <rPh sb="0" eb="2">
      <t>ヨシナカ</t>
    </rPh>
    <rPh sb="2" eb="4">
      <t>フミヨシ</t>
    </rPh>
    <phoneticPr fontId="35"/>
  </si>
  <si>
    <t>宇多田悟志</t>
    <rPh sb="0" eb="3">
      <t>ウタダ</t>
    </rPh>
    <rPh sb="3" eb="5">
      <t>サトシ</t>
    </rPh>
    <phoneticPr fontId="35"/>
  </si>
  <si>
    <t>夏目恭平</t>
  </si>
  <si>
    <t>夏目恭平</t>
    <rPh sb="0" eb="2">
      <t>ナツメ</t>
    </rPh>
    <rPh sb="2" eb="4">
      <t>キョウヘイ</t>
    </rPh>
    <phoneticPr fontId="35"/>
  </si>
  <si>
    <t>原野幸治</t>
    <rPh sb="0" eb="2">
      <t>ハラノ</t>
    </rPh>
    <rPh sb="2" eb="3">
      <t>サイワ</t>
    </rPh>
    <phoneticPr fontId="35"/>
  </si>
  <si>
    <t>中根茂行</t>
  </si>
  <si>
    <t>内藤昌信</t>
  </si>
  <si>
    <t>井口亮</t>
    <rPh sb="0" eb="2">
      <t xml:space="preserve">イグチ </t>
    </rPh>
    <rPh sb="2" eb="3">
      <t xml:space="preserve">リョウ </t>
    </rPh>
    <phoneticPr fontId="35"/>
  </si>
  <si>
    <t>井村将隆</t>
    <phoneticPr fontId="35"/>
  </si>
  <si>
    <t>垣澤英樹</t>
    <rPh sb="0" eb="2">
      <t>カキサワ</t>
    </rPh>
    <rPh sb="2" eb="4">
      <t>ヒデ</t>
    </rPh>
    <phoneticPr fontId="35"/>
  </si>
  <si>
    <t>首藤浩文</t>
    <rPh sb="0" eb="2">
      <t>ストウ</t>
    </rPh>
    <rPh sb="2" eb="4">
      <t>ヒロフミ</t>
    </rPh>
    <phoneticPr fontId="35"/>
  </si>
  <si>
    <t>野口秀典</t>
    <rPh sb="0" eb="2">
      <t>ノグチ</t>
    </rPh>
    <rPh sb="2" eb="4">
      <t>ヒデノリ</t>
    </rPh>
    <phoneticPr fontId="35"/>
  </si>
  <si>
    <t>中野智志</t>
    <rPh sb="0" eb="1">
      <t xml:space="preserve">ナカノサトシ </t>
    </rPh>
    <phoneticPr fontId="35"/>
  </si>
  <si>
    <t>堤祐介</t>
    <rPh sb="0" eb="1">
      <t>ツツミ</t>
    </rPh>
    <rPh sb="1" eb="3">
      <t>ユウスケ</t>
    </rPh>
    <phoneticPr fontId="35"/>
  </si>
  <si>
    <t>野村晃敬</t>
    <rPh sb="0" eb="2">
      <t>ノムラ</t>
    </rPh>
    <rPh sb="2" eb="3">
      <t>アキラ</t>
    </rPh>
    <rPh sb="3" eb="4">
      <t>ケイ</t>
    </rPh>
    <phoneticPr fontId="35"/>
  </si>
  <si>
    <t>長岡克己</t>
    <rPh sb="0" eb="2">
      <t>ナガオカ</t>
    </rPh>
    <rPh sb="2" eb="4">
      <t>カツミ</t>
    </rPh>
    <phoneticPr fontId="35"/>
  </si>
  <si>
    <t>小川祐平</t>
    <rPh sb="0" eb="2">
      <t>オガワ</t>
    </rPh>
    <rPh sb="2" eb="4">
      <t>ユウヘイ</t>
    </rPh>
    <phoneticPr fontId="35"/>
  </si>
  <si>
    <t>上木岳士</t>
    <rPh sb="0" eb="2">
      <t>ウエキ</t>
    </rPh>
    <rPh sb="2" eb="4">
      <t>タケシ</t>
    </rPh>
    <phoneticPr fontId="35"/>
  </si>
  <si>
    <t>小泉聡</t>
    <rPh sb="0" eb="2">
      <t>コイズミ</t>
    </rPh>
    <rPh sb="2" eb="3">
      <t>サトシ</t>
    </rPh>
    <phoneticPr fontId="35"/>
  </si>
  <si>
    <t>電子・光機能材料研究センター</t>
    <rPh sb="0" eb="2">
      <t>デンシ</t>
    </rPh>
    <rPh sb="3" eb="4">
      <t>ヒカリ</t>
    </rPh>
    <rPh sb="4" eb="6">
      <t>キノウ</t>
    </rPh>
    <rPh sb="6" eb="8">
      <t>ザイリョウ</t>
    </rPh>
    <rPh sb="8" eb="10">
      <t>ケンキュウ</t>
    </rPh>
    <phoneticPr fontId="4"/>
  </si>
  <si>
    <t>廣本祥子</t>
    <phoneticPr fontId="4"/>
  </si>
  <si>
    <t>CUSTANCE,Oscar</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</si>
</sst>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176" formatCode="yyyy&quot;年&quot;m&quot;月&quot;d&quot;日&quot;;@"/>
    <numFmt numFmtId="177" formatCode="#,##0_ "/>
    <numFmt numFmtId="178" formatCode="m&quot;月&quot;d&quot;日&quot;;@"/>
    <numFmt numFmtId="179" formatCode="#,###&quot;円&quot;"/>
    <numFmt numFmtId="180" formatCode="yyyy/m/d;@"/>
    <numFmt numFmtId="181" formatCode="#&quot;件&quot;"/>
    <numFmt numFmtId="182" formatCode="m/d;@"/>
    <numFmt numFmtId="183" formatCode="&quot;¥&quot;#,##0_);[Red]\(&quot;¥&quot;#,##0\)"/>
    <numFmt numFmtId="190" formatCode="&quot;¥&quot;#,##0;[Red]&quot;¥&quot;#,##0"/>
    <numFmt numFmtId="191" formatCode="0.000_);[Red]\(0.000\)"/>
  </numFmts>
  <fonts count="49">
    <font>
      <sz val="11"/>
      <color theme="1"/>
      <name val="ＭＳ Ｐゴシック"/>
      <family val="3"/>
      <charset val="128"/>
      <scheme val="minor"/>
    </font>
    <font>
      <sz val="11"/>
      <color theme="1"/>
      <name val="ＭＳ Ｐゴシック"/>
      <family val="2"/>
      <charset val="128"/>
      <scheme val="minor"/>
    </font>
    <font>
      <sz val="11"/>
      <color theme="1"/>
      <name val="Meiryo UI"/>
      <family val="3"/>
      <charset val="128"/>
    </font>
    <font>
      <sz val="6"/>
      <name val="ＭＳ Ｐゴシック"/>
      <family val="3"/>
      <charset val="128"/>
      <scheme val="minor"/>
    </font>
    <font>
      <sz val="6"/>
      <name val="ＭＳ Ｐゴシック"/>
      <family val="2"/>
      <charset val="128"/>
      <scheme val="minor"/>
    </font>
    <font>
      <sz val="10"/>
      <color theme="1"/>
      <name val="游明朝"/>
      <family val="1"/>
      <charset val="128"/>
    </font>
    <font>
      <sz val="10"/>
      <name val="游明朝"/>
      <family val="1"/>
      <charset val="128"/>
    </font>
    <font>
      <sz val="11"/>
      <color theme="1"/>
      <name val="游明朝"/>
      <family val="1"/>
      <charset val="128"/>
    </font>
    <font>
      <b/>
      <sz val="10"/>
      <color theme="1"/>
      <name val="游明朝"/>
      <family val="1"/>
      <charset val="128"/>
    </font>
    <font>
      <sz val="9"/>
      <color theme="1"/>
      <name val="游明朝"/>
      <family val="1"/>
      <charset val="128"/>
    </font>
    <font>
      <sz val="11"/>
      <name val="游明朝"/>
      <family val="1"/>
      <charset val="128"/>
    </font>
    <font>
      <sz val="8"/>
      <color theme="1"/>
      <name val="游明朝"/>
      <family val="1"/>
      <charset val="128"/>
    </font>
    <font>
      <sz val="8"/>
      <color rgb="FFFF0000"/>
      <name val="游明朝"/>
      <family val="1"/>
      <charset val="128"/>
    </font>
    <font>
      <sz val="10"/>
      <color theme="0"/>
      <name val="游明朝"/>
      <family val="1"/>
      <charset val="128"/>
    </font>
    <font>
      <sz val="9"/>
      <color rgb="FFFF0000"/>
      <name val="游明朝"/>
      <family val="1"/>
      <charset val="128"/>
    </font>
    <font>
      <sz val="10"/>
      <color rgb="FFFF0000"/>
      <name val="游明朝"/>
      <family val="1"/>
      <charset val="128"/>
    </font>
    <font>
      <sz val="9"/>
      <name val="游明朝"/>
      <family val="1"/>
      <charset val="128"/>
    </font>
    <font>
      <sz val="8.5"/>
      <color rgb="FFFF0000"/>
      <name val="游明朝"/>
      <family val="1"/>
      <charset val="128"/>
    </font>
    <font>
      <sz val="8.5"/>
      <name val="游明朝"/>
      <family val="1"/>
      <charset val="128"/>
    </font>
    <font>
      <sz val="11"/>
      <color theme="1"/>
      <name val="ＭＳ Ｐゴシック"/>
      <family val="3"/>
      <charset val="128"/>
      <scheme val="minor"/>
    </font>
    <font>
      <b/>
      <sz val="12"/>
      <color theme="1"/>
      <name val="游ゴシック"/>
      <family val="3"/>
      <charset val="128"/>
    </font>
    <font>
      <sz val="8"/>
      <color theme="1"/>
      <name val="游ゴシック"/>
      <family val="3"/>
      <charset val="128"/>
    </font>
    <font>
      <b/>
      <sz val="10"/>
      <color theme="1"/>
      <name val="游ゴシック"/>
      <family val="3"/>
      <charset val="128"/>
    </font>
    <font>
      <b/>
      <sz val="9"/>
      <color theme="1"/>
      <name val="游ゴシック"/>
      <family val="3"/>
      <charset val="128"/>
    </font>
    <font>
      <b/>
      <sz val="8"/>
      <color theme="1"/>
      <name val="游ゴシック"/>
      <family val="3"/>
      <charset val="128"/>
    </font>
    <font>
      <sz val="10"/>
      <color theme="1"/>
      <name val="游ゴシック"/>
      <family val="3"/>
      <charset val="128"/>
    </font>
    <font>
      <sz val="7.5"/>
      <color theme="1"/>
      <name val="游ゴシック"/>
      <family val="3"/>
      <charset val="128"/>
    </font>
    <font>
      <sz val="6"/>
      <color theme="1"/>
      <name val="游ゴシック"/>
      <family val="3"/>
      <charset val="128"/>
    </font>
    <font>
      <sz val="9"/>
      <color theme="1"/>
      <name val="游ゴシック"/>
      <family val="3"/>
      <charset val="128"/>
    </font>
    <font>
      <sz val="7"/>
      <color theme="1"/>
      <name val="游ゴシック"/>
      <family val="3"/>
      <charset val="128"/>
    </font>
    <font>
      <b/>
      <sz val="7"/>
      <color theme="1"/>
      <name val="游ゴシック"/>
      <family val="3"/>
      <charset val="128"/>
    </font>
    <font>
      <b/>
      <sz val="9"/>
      <color theme="1"/>
      <name val="游明朝"/>
      <family val="1"/>
      <charset val="128"/>
    </font>
    <font>
      <u/>
      <sz val="11"/>
      <color theme="10"/>
      <name val="ＭＳ Ｐゴシック"/>
      <family val="3"/>
      <charset val="128"/>
      <scheme val="minor"/>
    </font>
    <font>
      <sz val="13"/>
      <color theme="1"/>
      <name val="游ゴシック"/>
      <family val="3"/>
      <charset val="128"/>
    </font>
    <font>
      <sz val="10"/>
      <name val="游ゴシック"/>
      <family val="3"/>
      <charset val="128"/>
    </font>
    <font>
      <b/>
      <sz val="10"/>
      <color theme="0"/>
      <name val="游ゴシック"/>
      <family val="3"/>
      <charset val="128"/>
    </font>
    <font>
      <b/>
      <sz val="6"/>
      <color theme="1"/>
      <name val="游ゴシック"/>
      <family val="3"/>
      <charset val="128"/>
    </font>
    <font>
      <sz val="10"/>
      <color rgb="FFFF0000"/>
      <name val="游ゴシック"/>
      <family val="3"/>
      <charset val="128"/>
    </font>
    <font>
      <u/>
      <sz val="10"/>
      <color rgb="FFFF0000"/>
      <name val="游ゴシック"/>
      <family val="3"/>
      <charset val="128"/>
    </font>
    <font>
      <sz val="9"/>
      <name val="游ゴシック"/>
      <family val="3"/>
      <charset val="128"/>
    </font>
    <font>
      <u/>
      <sz val="10"/>
      <color theme="10"/>
      <name val="游ゴシック"/>
      <family val="3"/>
      <charset val="128"/>
    </font>
    <font>
      <sz val="9"/>
      <color indexed="81"/>
      <name val="MS P ゴシック"/>
      <family val="3"/>
      <charset val="128"/>
    </font>
    <font>
      <b/>
      <sz val="8"/>
      <color indexed="81"/>
      <name val="Meiryo UI"/>
      <family val="3"/>
      <charset val="128"/>
    </font>
    <font>
      <b/>
      <u/>
      <sz val="8"/>
      <color theme="1"/>
      <name val="游ゴシック"/>
      <family val="3"/>
      <charset val="128"/>
    </font>
    <font>
      <u/>
      <sz val="8"/>
      <color theme="1"/>
      <name val="游ゴシック"/>
      <family val="3"/>
      <charset val="128"/>
    </font>
    <font>
      <b/>
      <sz val="10"/>
      <color rgb="FFFF0000"/>
      <name val="游ゴシック"/>
      <family val="3"/>
      <charset val="128"/>
    </font>
    <font>
      <b/>
      <sz val="7"/>
      <color theme="0"/>
      <name val="游ゴシック"/>
      <family val="3"/>
      <charset val="128"/>
    </font>
    <font>
      <b/>
      <sz val="8"/>
      <color theme="0"/>
      <name val="游ゴシック"/>
      <family val="3"/>
      <charset val="128"/>
    </font>
    <font>
      <vertAlign val="subscript"/>
      <sz val="10"/>
      <color theme="1"/>
      <name val="游ゴシック"/>
      <family val="3"/>
      <charset val="128"/>
    </font>
  </fonts>
  <fills count="14">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E5FDBF"/>
        <bgColor indexed="64"/>
      </patternFill>
    </fill>
    <fill>
      <patternFill patternType="solid">
        <fgColor theme="0" tint="-0.14999847407452621"/>
        <bgColor indexed="64"/>
      </patternFill>
    </fill>
    <fill>
      <patternFill patternType="solid">
        <fgColor rgb="FFD2ECFC"/>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6"/>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F33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auto="1"/>
      </left>
      <right style="hair">
        <color indexed="64"/>
      </right>
      <top style="thin">
        <color auto="1"/>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left/>
      <right style="hair">
        <color indexed="64"/>
      </right>
      <top/>
      <bottom style="thin">
        <color auto="1"/>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thin">
        <color auto="1"/>
      </top>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diagonalUp="1">
      <left/>
      <right/>
      <top/>
      <bottom/>
      <diagonal style="thin">
        <color auto="1"/>
      </diagonal>
    </border>
  </borders>
  <cellStyleXfs count="4">
    <xf numFmtId="0" fontId="0" fillId="0" borderId="0">
      <alignment vertical="center"/>
    </xf>
    <xf numFmtId="0" fontId="1" fillId="0" borderId="0">
      <alignment vertical="center"/>
    </xf>
    <xf numFmtId="38" fontId="19" fillId="0" borderId="0" applyFont="0" applyFill="0" applyBorder="0" applyAlignment="0" applyProtection="0">
      <alignment vertical="center"/>
    </xf>
    <xf numFmtId="0" fontId="32" fillId="0" borderId="0" applyNumberFormat="0" applyFill="0" applyBorder="0" applyAlignment="0" applyProtection="0">
      <alignment vertical="center"/>
    </xf>
  </cellStyleXfs>
  <cellXfs count="292">
    <xf numFmtId="0" fontId="0" fillId="0" borderId="0" xfId="0">
      <alignment vertical="center"/>
    </xf>
    <xf numFmtId="0" fontId="2" fillId="0" borderId="0" xfId="1" applyFont="1">
      <alignment vertical="center"/>
    </xf>
    <xf numFmtId="0" fontId="2" fillId="0" borderId="0" xfId="0" applyFont="1">
      <alignment vertical="center"/>
    </xf>
    <xf numFmtId="0" fontId="2" fillId="4" borderId="0" xfId="0" applyFont="1" applyFill="1" applyAlignment="1">
      <alignment horizontal="center" vertical="center"/>
    </xf>
    <xf numFmtId="0" fontId="2" fillId="0" borderId="0" xfId="0" applyFont="1" applyAlignment="1">
      <alignment horizontal="left" vertical="center"/>
    </xf>
    <xf numFmtId="182" fontId="25" fillId="0" borderId="0" xfId="0" applyNumberFormat="1" applyFont="1" applyAlignment="1">
      <alignment horizontal="center" vertical="center"/>
    </xf>
    <xf numFmtId="0" fontId="33" fillId="0" borderId="0" xfId="0" applyFont="1">
      <alignment vertical="center"/>
    </xf>
    <xf numFmtId="0" fontId="25" fillId="0" borderId="0" xfId="0" applyFont="1" applyAlignment="1">
      <alignment horizontal="center" vertical="center" wrapText="1"/>
    </xf>
    <xf numFmtId="0" fontId="25" fillId="0" borderId="0" xfId="0" applyFont="1" applyAlignment="1">
      <alignment horizontal="center" vertical="center"/>
    </xf>
    <xf numFmtId="0" fontId="34" fillId="0" borderId="0" xfId="0" applyFont="1" applyAlignment="1">
      <alignment horizontal="center" vertical="center" wrapText="1"/>
    </xf>
    <xf numFmtId="0" fontId="25" fillId="0" borderId="0" xfId="0" applyFont="1" applyAlignment="1">
      <alignment vertical="center" wrapText="1"/>
    </xf>
    <xf numFmtId="0" fontId="34" fillId="0" borderId="0" xfId="0" applyFont="1" applyAlignment="1">
      <alignment vertical="center" wrapText="1"/>
    </xf>
    <xf numFmtId="183" fontId="25" fillId="0" borderId="0" xfId="0" applyNumberFormat="1" applyFont="1" applyAlignment="1">
      <alignment vertical="center" wrapText="1"/>
    </xf>
    <xf numFmtId="0" fontId="34" fillId="0" borderId="0" xfId="0" applyFont="1" applyAlignment="1">
      <alignment horizontal="left" vertical="center" wrapText="1"/>
    </xf>
    <xf numFmtId="5" fontId="25" fillId="0" borderId="36" xfId="0" applyNumberFormat="1" applyFont="1" applyBorder="1" applyAlignment="1">
      <alignment vertical="center" wrapText="1"/>
    </xf>
    <xf numFmtId="5" fontId="25" fillId="0" borderId="37" xfId="0" applyNumberFormat="1" applyFont="1" applyBorder="1" applyAlignment="1">
      <alignment vertical="center" wrapText="1"/>
    </xf>
    <xf numFmtId="38" fontId="22" fillId="0" borderId="35" xfId="2" applyFont="1" applyBorder="1" applyAlignment="1">
      <alignment vertical="center" wrapText="1"/>
    </xf>
    <xf numFmtId="183" fontId="35" fillId="7" borderId="1" xfId="0" applyNumberFormat="1" applyFont="1" applyFill="1" applyBorder="1" applyAlignment="1">
      <alignment horizontal="center" vertical="center" wrapText="1"/>
    </xf>
    <xf numFmtId="182" fontId="37" fillId="0" borderId="38" xfId="0" applyNumberFormat="1" applyFont="1" applyBorder="1" applyAlignment="1">
      <alignment horizontal="center" vertical="center" wrapText="1"/>
    </xf>
    <xf numFmtId="0" fontId="37" fillId="0" borderId="38" xfId="0" applyFont="1" applyBorder="1" applyAlignment="1">
      <alignment horizontal="center" vertical="center" wrapText="1"/>
    </xf>
    <xf numFmtId="0" fontId="37" fillId="0" borderId="38" xfId="0" applyFont="1" applyBorder="1" applyAlignment="1">
      <alignment vertical="center" wrapText="1"/>
    </xf>
    <xf numFmtId="0" fontId="37" fillId="0" borderId="39" xfId="0" applyFont="1" applyBorder="1" applyAlignment="1">
      <alignment vertical="center" wrapText="1"/>
    </xf>
    <xf numFmtId="0" fontId="37" fillId="0" borderId="39" xfId="0" applyFont="1" applyBorder="1" applyAlignment="1">
      <alignment horizontal="center" vertical="center" wrapText="1"/>
    </xf>
    <xf numFmtId="183" fontId="37" fillId="0" borderId="39" xfId="0" applyNumberFormat="1" applyFont="1" applyBorder="1" applyAlignment="1">
      <alignment vertical="center" wrapText="1"/>
    </xf>
    <xf numFmtId="183" fontId="25" fillId="0" borderId="39" xfId="0" applyNumberFormat="1" applyFont="1" applyBorder="1" applyAlignment="1">
      <alignment vertical="center" wrapText="1"/>
    </xf>
    <xf numFmtId="0" fontId="37" fillId="0" borderId="39" xfId="0" applyFont="1" applyBorder="1" applyAlignment="1">
      <alignment horizontal="left" vertical="center" wrapText="1"/>
    </xf>
    <xf numFmtId="0" fontId="25" fillId="0" borderId="0" xfId="0" applyFont="1" applyAlignment="1">
      <alignment horizontal="left" vertical="center" wrapText="1"/>
    </xf>
    <xf numFmtId="0" fontId="25" fillId="0" borderId="40" xfId="0" applyFont="1" applyBorder="1" applyAlignment="1">
      <alignment vertical="center" wrapText="1"/>
    </xf>
    <xf numFmtId="0" fontId="25" fillId="0" borderId="40" xfId="0" applyFont="1" applyBorder="1" applyAlignment="1">
      <alignment horizontal="center" vertical="center" wrapText="1"/>
    </xf>
    <xf numFmtId="5" fontId="25" fillId="0" borderId="40" xfId="0" applyNumberFormat="1" applyFont="1" applyBorder="1" applyAlignment="1">
      <alignment vertical="center" wrapText="1"/>
    </xf>
    <xf numFmtId="0" fontId="25" fillId="0" borderId="41" xfId="0" applyFont="1" applyBorder="1" applyAlignment="1">
      <alignment vertical="center" wrapText="1"/>
    </xf>
    <xf numFmtId="38" fontId="25" fillId="0" borderId="41" xfId="2" applyFont="1" applyBorder="1" applyAlignment="1">
      <alignment vertical="center" wrapText="1"/>
    </xf>
    <xf numFmtId="182" fontId="25" fillId="0" borderId="38" xfId="0" applyNumberFormat="1" applyFont="1" applyBorder="1" applyAlignment="1">
      <alignment horizontal="center" vertical="center" wrapText="1"/>
    </xf>
    <xf numFmtId="0" fontId="25" fillId="0" borderId="38" xfId="0" applyFont="1" applyBorder="1" applyAlignment="1">
      <alignment horizontal="center" vertical="center" wrapText="1"/>
    </xf>
    <xf numFmtId="0" fontId="25" fillId="2" borderId="38" xfId="0" applyFont="1" applyFill="1" applyBorder="1" applyAlignment="1">
      <alignment horizontal="center" vertical="center" wrapText="1"/>
    </xf>
    <xf numFmtId="0" fontId="34" fillId="2" borderId="38" xfId="0" applyFont="1" applyFill="1" applyBorder="1" applyAlignment="1">
      <alignment horizontal="center" vertical="center" wrapText="1"/>
    </xf>
    <xf numFmtId="0" fontId="25" fillId="2" borderId="38" xfId="0" applyFont="1" applyFill="1" applyBorder="1" applyAlignment="1">
      <alignment horizontal="left" vertical="center" wrapText="1"/>
    </xf>
    <xf numFmtId="0" fontId="34" fillId="2" borderId="38" xfId="0" applyFont="1" applyFill="1" applyBorder="1" applyAlignment="1" applyProtection="1">
      <alignment horizontal="left" vertical="center" wrapText="1"/>
      <protection locked="0"/>
    </xf>
    <xf numFmtId="183" fontId="25" fillId="0" borderId="38" xfId="0" applyNumberFormat="1" applyFont="1" applyBorder="1" applyAlignment="1">
      <alignment vertical="center" wrapText="1"/>
    </xf>
    <xf numFmtId="0" fontId="34" fillId="0" borderId="38" xfId="0" applyFont="1" applyBorder="1" applyAlignment="1">
      <alignment vertical="center" wrapText="1"/>
    </xf>
    <xf numFmtId="0" fontId="34" fillId="0" borderId="38" xfId="0" applyFont="1" applyBorder="1" applyAlignment="1">
      <alignment horizontal="left" vertical="center" wrapText="1"/>
    </xf>
    <xf numFmtId="0" fontId="34" fillId="0" borderId="38" xfId="0" applyFont="1" applyBorder="1" applyAlignment="1">
      <alignment horizontal="center" vertical="center" wrapText="1"/>
    </xf>
    <xf numFmtId="5" fontId="34" fillId="0" borderId="38" xfId="0" applyNumberFormat="1" applyFont="1" applyBorder="1" applyAlignment="1">
      <alignment vertical="center" wrapText="1"/>
    </xf>
    <xf numFmtId="183" fontId="34" fillId="0" borderId="38" xfId="0" applyNumberFormat="1" applyFont="1" applyBorder="1" applyAlignment="1">
      <alignment horizontal="center" vertical="center" wrapText="1"/>
    </xf>
    <xf numFmtId="38" fontId="25" fillId="0" borderId="38" xfId="2" applyFont="1" applyBorder="1" applyAlignment="1">
      <alignment vertical="center" wrapText="1"/>
    </xf>
    <xf numFmtId="0" fontId="25" fillId="0" borderId="38" xfId="0" applyFont="1" applyBorder="1" applyAlignment="1">
      <alignment vertical="center" wrapText="1"/>
    </xf>
    <xf numFmtId="0" fontId="34" fillId="2" borderId="38" xfId="0" applyFont="1" applyFill="1" applyBorder="1" applyAlignment="1">
      <alignment horizontal="left" vertical="center" wrapText="1"/>
    </xf>
    <xf numFmtId="56" fontId="34" fillId="0" borderId="38" xfId="0" applyNumberFormat="1" applyFont="1" applyBorder="1" applyAlignment="1">
      <alignment horizontal="left" vertical="center" wrapText="1"/>
    </xf>
    <xf numFmtId="177" fontId="34" fillId="0" borderId="38" xfId="0" applyNumberFormat="1" applyFont="1" applyBorder="1" applyAlignment="1">
      <alignment horizontal="center" vertical="center" wrapText="1"/>
    </xf>
    <xf numFmtId="0" fontId="28" fillId="0" borderId="0" xfId="0" applyFont="1" applyAlignment="1">
      <alignment vertical="center" wrapText="1"/>
    </xf>
    <xf numFmtId="3" fontId="34" fillId="0" borderId="38" xfId="0" applyNumberFormat="1" applyFont="1" applyBorder="1" applyAlignment="1">
      <alignment vertical="center" wrapText="1"/>
    </xf>
    <xf numFmtId="49" fontId="34" fillId="2" borderId="38" xfId="0" applyNumberFormat="1" applyFont="1" applyFill="1" applyBorder="1" applyAlignment="1">
      <alignment horizontal="center" vertical="center" wrapText="1"/>
    </xf>
    <xf numFmtId="0" fontId="25" fillId="2" borderId="38" xfId="0" applyFont="1" applyFill="1" applyBorder="1" applyAlignment="1">
      <alignment horizontal="left" vertical="center" wrapText="1" shrinkToFit="1"/>
    </xf>
    <xf numFmtId="0" fontId="25" fillId="0" borderId="38" xfId="0" applyFont="1" applyBorder="1" applyAlignment="1">
      <alignment horizontal="left" vertical="center" wrapText="1"/>
    </xf>
    <xf numFmtId="182" fontId="28" fillId="0" borderId="0" xfId="0" applyNumberFormat="1" applyFont="1" applyAlignment="1">
      <alignment horizontal="center" vertical="center" wrapText="1"/>
    </xf>
    <xf numFmtId="0" fontId="28" fillId="0" borderId="0" xfId="0" applyFont="1" applyAlignment="1">
      <alignment horizontal="center" vertical="center" wrapText="1"/>
    </xf>
    <xf numFmtId="0" fontId="39" fillId="0" borderId="0" xfId="0" applyFont="1" applyAlignment="1">
      <alignment horizontal="center" vertical="center" wrapText="1"/>
    </xf>
    <xf numFmtId="0" fontId="28" fillId="0" borderId="25" xfId="0" applyFont="1" applyBorder="1" applyAlignment="1">
      <alignment vertical="center" wrapText="1"/>
    </xf>
    <xf numFmtId="183" fontId="28" fillId="0" borderId="0" xfId="0" applyNumberFormat="1" applyFont="1" applyAlignment="1">
      <alignment vertical="center" wrapText="1"/>
    </xf>
    <xf numFmtId="0" fontId="39" fillId="0" borderId="0" xfId="0" applyFont="1" applyAlignment="1">
      <alignment horizontal="left" vertical="center" wrapText="1"/>
    </xf>
    <xf numFmtId="0" fontId="28" fillId="0" borderId="0" xfId="0" applyFont="1" applyAlignment="1">
      <alignment horizontal="left" vertical="center" wrapText="1"/>
    </xf>
    <xf numFmtId="5" fontId="28" fillId="0" borderId="0" xfId="0" applyNumberFormat="1" applyFont="1" applyAlignment="1">
      <alignment vertical="center" wrapText="1"/>
    </xf>
    <xf numFmtId="38" fontId="28" fillId="0" borderId="0" xfId="2" applyFont="1" applyAlignment="1">
      <alignment vertical="center" wrapText="1"/>
    </xf>
    <xf numFmtId="0" fontId="35" fillId="7" borderId="1" xfId="0" applyFont="1" applyFill="1" applyBorder="1" applyAlignment="1">
      <alignment horizontal="center" vertical="center" wrapText="1"/>
    </xf>
    <xf numFmtId="0" fontId="34" fillId="0" borderId="38" xfId="3" applyFont="1" applyBorder="1" applyAlignment="1" applyProtection="1">
      <alignment vertical="center" wrapText="1"/>
    </xf>
    <xf numFmtId="0" fontId="32" fillId="0" borderId="38" xfId="3" applyBorder="1" applyAlignment="1" applyProtection="1">
      <alignment vertical="center" wrapText="1"/>
    </xf>
    <xf numFmtId="0" fontId="35" fillId="7" borderId="10" xfId="0" applyFont="1" applyFill="1" applyBorder="1" applyAlignment="1">
      <alignment horizontal="center" vertical="center" wrapText="1"/>
    </xf>
    <xf numFmtId="0" fontId="28" fillId="2" borderId="0" xfId="0" applyFont="1" applyFill="1" applyProtection="1">
      <alignment vertical="center"/>
      <protection locked="0"/>
    </xf>
    <xf numFmtId="0" fontId="9" fillId="2" borderId="0" xfId="0" applyFont="1" applyFill="1" applyProtection="1">
      <alignment vertical="center"/>
      <protection locked="0"/>
    </xf>
    <xf numFmtId="0" fontId="16" fillId="2" borderId="0" xfId="0" applyFont="1" applyFill="1" applyProtection="1">
      <alignment vertical="center"/>
      <protection locked="0"/>
    </xf>
    <xf numFmtId="0" fontId="16" fillId="2" borderId="0" xfId="0" applyFont="1" applyFill="1" applyAlignment="1" applyProtection="1">
      <alignment horizontal="center" vertical="center"/>
      <protection locked="0"/>
    </xf>
    <xf numFmtId="0" fontId="9" fillId="2" borderId="0" xfId="0" applyFont="1" applyFill="1" applyAlignment="1" applyProtection="1">
      <alignment horizontal="right" vertical="center"/>
      <protection locked="0"/>
    </xf>
    <xf numFmtId="0" fontId="5" fillId="2" borderId="0" xfId="0" applyFont="1" applyFill="1" applyProtection="1">
      <alignment vertical="center"/>
      <protection locked="0"/>
    </xf>
    <xf numFmtId="0" fontId="6" fillId="2" borderId="0" xfId="0" applyFont="1" applyFill="1" applyProtection="1">
      <alignment vertical="center"/>
      <protection locked="0"/>
    </xf>
    <xf numFmtId="0" fontId="6" fillId="2" borderId="0" xfId="0" applyFont="1" applyFill="1" applyAlignment="1" applyProtection="1">
      <alignment horizontal="center" vertical="center"/>
      <protection locked="0"/>
    </xf>
    <xf numFmtId="0" fontId="6" fillId="2" borderId="12" xfId="0" applyFont="1" applyFill="1" applyBorder="1" applyAlignment="1" applyProtection="1">
      <alignment horizontal="center" vertical="center"/>
      <protection locked="0"/>
    </xf>
    <xf numFmtId="180" fontId="16" fillId="2" borderId="11" xfId="0" applyNumberFormat="1" applyFont="1" applyFill="1" applyBorder="1" applyAlignment="1" applyProtection="1">
      <alignment horizontal="center" vertical="center"/>
      <protection locked="0"/>
    </xf>
    <xf numFmtId="0" fontId="11" fillId="2" borderId="0" xfId="0" applyFont="1" applyFill="1" applyAlignment="1" applyProtection="1">
      <alignment vertical="center" wrapText="1"/>
      <protection locked="0"/>
    </xf>
    <xf numFmtId="177" fontId="9" fillId="2" borderId="1" xfId="0" applyNumberFormat="1" applyFont="1" applyFill="1" applyBorder="1" applyProtection="1">
      <alignment vertical="center"/>
      <protection locked="0"/>
    </xf>
    <xf numFmtId="178" fontId="6" fillId="2" borderId="11" xfId="0" applyNumberFormat="1" applyFont="1" applyFill="1" applyBorder="1" applyAlignment="1" applyProtection="1">
      <alignment horizontal="left" vertical="center"/>
      <protection locked="0"/>
    </xf>
    <xf numFmtId="0" fontId="23" fillId="6" borderId="23" xfId="0" applyFont="1" applyFill="1" applyBorder="1" applyAlignment="1" applyProtection="1">
      <alignment horizontal="center" vertical="center"/>
      <protection locked="0"/>
    </xf>
    <xf numFmtId="0" fontId="24" fillId="6" borderId="27" xfId="0" applyFont="1" applyFill="1" applyBorder="1" applyAlignment="1" applyProtection="1">
      <alignment horizontal="center" vertical="center"/>
      <protection locked="0"/>
    </xf>
    <xf numFmtId="0" fontId="23" fillId="6" borderId="30" xfId="0" applyFont="1" applyFill="1" applyBorder="1" applyAlignment="1" applyProtection="1">
      <alignment horizontal="center" vertical="center"/>
      <protection locked="0"/>
    </xf>
    <xf numFmtId="0" fontId="23" fillId="6" borderId="24" xfId="0" applyFont="1" applyFill="1" applyBorder="1" applyAlignment="1" applyProtection="1">
      <alignment horizontal="center" vertical="center"/>
      <protection locked="0"/>
    </xf>
    <xf numFmtId="177" fontId="9" fillId="2" borderId="1" xfId="0" applyNumberFormat="1" applyFont="1" applyFill="1" applyBorder="1" applyAlignment="1" applyProtection="1">
      <alignment horizontal="right" vertical="center"/>
      <protection locked="0"/>
    </xf>
    <xf numFmtId="0" fontId="23" fillId="6" borderId="27" xfId="0" applyFont="1" applyFill="1" applyBorder="1" applyAlignment="1" applyProtection="1">
      <alignment horizontal="center" vertical="center"/>
      <protection locked="0"/>
    </xf>
    <xf numFmtId="0" fontId="22" fillId="6" borderId="10" xfId="0" applyFont="1" applyFill="1" applyBorder="1" applyProtection="1">
      <alignment vertical="center"/>
      <protection locked="0"/>
    </xf>
    <xf numFmtId="0" fontId="8" fillId="6" borderId="12" xfId="0" applyFont="1" applyFill="1" applyBorder="1" applyProtection="1">
      <alignment vertical="center"/>
      <protection locked="0"/>
    </xf>
    <xf numFmtId="0" fontId="8" fillId="6" borderId="11" xfId="0" applyFont="1" applyFill="1" applyBorder="1" applyProtection="1">
      <alignment vertical="center"/>
      <protection locked="0"/>
    </xf>
    <xf numFmtId="0" fontId="11" fillId="2" borderId="0" xfId="0" applyFont="1" applyFill="1" applyProtection="1">
      <alignment vertical="center"/>
      <protection locked="0"/>
    </xf>
    <xf numFmtId="177" fontId="9" fillId="2" borderId="0" xfId="0" applyNumberFormat="1" applyFont="1" applyFill="1" applyProtection="1">
      <alignment vertical="center"/>
      <protection locked="0"/>
    </xf>
    <xf numFmtId="177" fontId="9" fillId="2" borderId="0" xfId="0" applyNumberFormat="1" applyFont="1" applyFill="1" applyAlignment="1" applyProtection="1">
      <alignment vertical="center" wrapText="1"/>
      <protection locked="0"/>
    </xf>
    <xf numFmtId="0" fontId="5" fillId="2" borderId="0" xfId="0" applyFont="1" applyFill="1" applyAlignment="1" applyProtection="1">
      <alignment vertical="center" wrapText="1"/>
      <protection locked="0"/>
    </xf>
    <xf numFmtId="0" fontId="28" fillId="6" borderId="1" xfId="0" applyFont="1" applyFill="1" applyBorder="1" applyAlignment="1" applyProtection="1">
      <alignment horizontal="center" vertical="center"/>
      <protection locked="0"/>
    </xf>
    <xf numFmtId="0" fontId="27" fillId="6" borderId="1" xfId="0" applyFont="1" applyFill="1" applyBorder="1" applyAlignment="1" applyProtection="1">
      <alignment horizontal="center" vertical="center" wrapText="1"/>
      <protection locked="0"/>
    </xf>
    <xf numFmtId="0" fontId="17" fillId="2" borderId="19" xfId="0" applyFont="1" applyFill="1" applyBorder="1" applyAlignment="1" applyProtection="1">
      <alignment horizontal="center" vertical="center" wrapText="1"/>
      <protection locked="0"/>
    </xf>
    <xf numFmtId="0" fontId="17" fillId="2" borderId="28" xfId="0" applyFont="1" applyFill="1" applyBorder="1" applyAlignment="1" applyProtection="1">
      <alignment horizontal="center" vertical="center" wrapText="1"/>
      <protection locked="0"/>
    </xf>
    <xf numFmtId="0" fontId="17" fillId="2" borderId="32" xfId="0" applyFont="1" applyFill="1" applyBorder="1" applyAlignment="1" applyProtection="1">
      <alignment horizontal="center" vertical="center" wrapText="1"/>
      <protection locked="0"/>
    </xf>
    <xf numFmtId="0" fontId="17" fillId="2" borderId="28" xfId="0" applyFont="1" applyFill="1" applyBorder="1" applyAlignment="1" applyProtection="1">
      <alignment horizontal="center" vertical="center"/>
      <protection locked="0"/>
    </xf>
    <xf numFmtId="0" fontId="16" fillId="2" borderId="32" xfId="0" applyFont="1" applyFill="1" applyBorder="1" applyAlignment="1" applyProtection="1">
      <alignment horizontal="center" vertical="center"/>
      <protection locked="0"/>
    </xf>
    <xf numFmtId="0" fontId="18" fillId="2" borderId="28" xfId="0" applyFont="1" applyFill="1" applyBorder="1" applyAlignment="1" applyProtection="1">
      <alignment horizontal="center" vertical="center" wrapText="1"/>
      <protection locked="0"/>
    </xf>
    <xf numFmtId="0" fontId="16" fillId="2" borderId="28" xfId="0" applyFont="1" applyFill="1" applyBorder="1" applyAlignment="1" applyProtection="1">
      <alignment horizontal="center" vertical="center"/>
      <protection locked="0"/>
    </xf>
    <xf numFmtId="0" fontId="16" fillId="2" borderId="8" xfId="0" applyFont="1" applyFill="1" applyBorder="1" applyAlignment="1" applyProtection="1">
      <alignment horizontal="center" vertical="center"/>
      <protection locked="0"/>
    </xf>
    <xf numFmtId="0" fontId="18" fillId="2" borderId="8" xfId="0" applyFont="1" applyFill="1" applyBorder="1" applyAlignment="1" applyProtection="1">
      <alignment horizontal="center" vertical="center" wrapText="1"/>
      <protection locked="0"/>
    </xf>
    <xf numFmtId="0" fontId="16" fillId="2" borderId="10" xfId="0" applyFont="1" applyFill="1" applyBorder="1" applyAlignment="1" applyProtection="1">
      <alignment horizontal="right" vertical="center"/>
      <protection locked="0"/>
    </xf>
    <xf numFmtId="181" fontId="16" fillId="5" borderId="12" xfId="0" applyNumberFormat="1" applyFont="1" applyFill="1" applyBorder="1" applyAlignment="1" applyProtection="1">
      <alignment horizontal="center" vertical="center"/>
      <protection locked="0"/>
    </xf>
    <xf numFmtId="0" fontId="22" fillId="6" borderId="6" xfId="0" applyFont="1" applyFill="1" applyBorder="1" applyAlignment="1" applyProtection="1">
      <alignment horizontal="left" vertical="center"/>
      <protection locked="0"/>
    </xf>
    <xf numFmtId="0" fontId="8" fillId="6" borderId="0" xfId="0" applyFont="1" applyFill="1" applyAlignment="1" applyProtection="1">
      <alignment horizontal="left" vertical="center"/>
      <protection locked="0"/>
    </xf>
    <xf numFmtId="0" fontId="8" fillId="6" borderId="9" xfId="0" applyFont="1" applyFill="1" applyBorder="1" applyAlignment="1" applyProtection="1">
      <alignment horizontal="left" vertical="center"/>
      <protection locked="0"/>
    </xf>
    <xf numFmtId="0" fontId="29" fillId="6" borderId="6" xfId="0" applyFont="1" applyFill="1" applyBorder="1" applyAlignment="1" applyProtection="1">
      <alignment horizontal="left" vertical="top" wrapText="1" indent="1"/>
      <protection locked="0"/>
    </xf>
    <xf numFmtId="0" fontId="27" fillId="6" borderId="0" xfId="0" applyFont="1" applyFill="1" applyAlignment="1" applyProtection="1">
      <alignment horizontal="left" vertical="top" wrapText="1" indent="1"/>
      <protection locked="0"/>
    </xf>
    <xf numFmtId="0" fontId="5" fillId="6" borderId="7" xfId="0" applyFont="1" applyFill="1" applyBorder="1" applyAlignment="1" applyProtection="1">
      <alignment horizontal="right" vertical="center"/>
      <protection locked="0"/>
    </xf>
    <xf numFmtId="0" fontId="5" fillId="6" borderId="2" xfId="0" applyFont="1" applyFill="1" applyBorder="1" applyAlignment="1" applyProtection="1">
      <alignment horizontal="right" vertical="center"/>
      <protection locked="0"/>
    </xf>
    <xf numFmtId="0" fontId="9" fillId="3" borderId="2" xfId="0" applyFont="1" applyFill="1" applyBorder="1" applyAlignment="1" applyProtection="1">
      <alignment vertical="top" wrapText="1"/>
      <protection locked="0"/>
    </xf>
    <xf numFmtId="0" fontId="31" fillId="3" borderId="2" xfId="0" applyFont="1" applyFill="1" applyBorder="1" applyAlignment="1" applyProtection="1">
      <alignment vertical="top"/>
      <protection locked="0"/>
    </xf>
    <xf numFmtId="176" fontId="22" fillId="3" borderId="2" xfId="0" applyNumberFormat="1" applyFont="1" applyFill="1" applyBorder="1" applyAlignment="1" applyProtection="1">
      <alignment horizontal="right" vertical="center"/>
      <protection locked="0"/>
    </xf>
    <xf numFmtId="0" fontId="23" fillId="3" borderId="2" xfId="0" applyFont="1" applyFill="1" applyBorder="1" applyAlignment="1" applyProtection="1">
      <alignment horizontal="center" vertical="center" wrapText="1"/>
      <protection locked="0"/>
    </xf>
    <xf numFmtId="0" fontId="31" fillId="3" borderId="2" xfId="0" applyFont="1" applyFill="1" applyBorder="1" applyAlignment="1" applyProtection="1">
      <alignment vertical="top" wrapText="1"/>
      <protection locked="0"/>
    </xf>
    <xf numFmtId="0" fontId="8" fillId="3" borderId="2" xfId="0" applyFont="1" applyFill="1" applyBorder="1" applyAlignment="1" applyProtection="1">
      <alignment horizontal="center" vertical="center"/>
      <protection locked="0"/>
    </xf>
    <xf numFmtId="0" fontId="22" fillId="3" borderId="2" xfId="0" applyFont="1" applyFill="1" applyBorder="1" applyAlignment="1" applyProtection="1">
      <alignment horizontal="center" vertical="center"/>
      <protection locked="0"/>
    </xf>
    <xf numFmtId="179" fontId="22" fillId="3" borderId="4" xfId="0" applyNumberFormat="1" applyFont="1" applyFill="1" applyBorder="1" applyAlignment="1" applyProtection="1">
      <alignment horizontal="right" vertical="center"/>
      <protection locked="0"/>
    </xf>
    <xf numFmtId="0" fontId="15" fillId="6" borderId="6" xfId="0" applyFont="1" applyFill="1" applyBorder="1" applyAlignment="1" applyProtection="1">
      <alignment horizontal="left" vertical="center" indent="1"/>
      <protection locked="0"/>
    </xf>
    <xf numFmtId="0" fontId="15" fillId="6" borderId="0" xfId="0" applyFont="1" applyFill="1" applyAlignment="1" applyProtection="1">
      <alignment horizontal="right" vertical="center"/>
      <protection locked="0"/>
    </xf>
    <xf numFmtId="0" fontId="15" fillId="2" borderId="0" xfId="0" applyFont="1" applyFill="1" applyProtection="1">
      <alignment vertical="center"/>
      <protection locked="0"/>
    </xf>
    <xf numFmtId="177" fontId="14" fillId="5" borderId="9" xfId="0" applyNumberFormat="1" applyFont="1" applyFill="1" applyBorder="1" applyAlignment="1" applyProtection="1">
      <alignment horizontal="center" vertical="center"/>
      <protection locked="0"/>
    </xf>
    <xf numFmtId="0" fontId="15" fillId="6" borderId="6" xfId="0" applyFont="1" applyFill="1" applyBorder="1" applyProtection="1">
      <alignment vertical="center"/>
      <protection locked="0"/>
    </xf>
    <xf numFmtId="38" fontId="15" fillId="2" borderId="14" xfId="2" applyFont="1" applyFill="1" applyBorder="1" applyAlignment="1" applyProtection="1">
      <alignment vertical="center"/>
      <protection locked="0"/>
    </xf>
    <xf numFmtId="0" fontId="15" fillId="2" borderId="14" xfId="0" applyFont="1" applyFill="1" applyBorder="1" applyAlignment="1" applyProtection="1">
      <alignment horizontal="center" vertical="center"/>
      <protection locked="0"/>
    </xf>
    <xf numFmtId="0" fontId="15" fillId="2" borderId="14" xfId="0" applyFont="1" applyFill="1" applyBorder="1" applyProtection="1">
      <alignment vertical="center"/>
      <protection locked="0"/>
    </xf>
    <xf numFmtId="0" fontId="5" fillId="6" borderId="6" xfId="0" applyFont="1" applyFill="1" applyBorder="1" applyAlignment="1" applyProtection="1">
      <alignment horizontal="left" vertical="center" indent="1"/>
      <protection locked="0"/>
    </xf>
    <xf numFmtId="0" fontId="5" fillId="6" borderId="0" xfId="0" applyFont="1" applyFill="1" applyAlignment="1" applyProtection="1">
      <alignment horizontal="right" vertical="center"/>
      <protection locked="0"/>
    </xf>
    <xf numFmtId="0" fontId="5" fillId="2" borderId="15" xfId="0" applyFont="1" applyFill="1" applyBorder="1" applyProtection="1">
      <alignment vertical="center"/>
      <protection locked="0"/>
    </xf>
    <xf numFmtId="177" fontId="9" fillId="5" borderId="16" xfId="0" applyNumberFormat="1" applyFont="1" applyFill="1" applyBorder="1" applyAlignment="1" applyProtection="1">
      <alignment horizontal="center" vertical="center"/>
      <protection locked="0"/>
    </xf>
    <xf numFmtId="0" fontId="5" fillId="6" borderId="6" xfId="0" applyFont="1" applyFill="1" applyBorder="1" applyProtection="1">
      <alignment vertical="center"/>
      <protection locked="0"/>
    </xf>
    <xf numFmtId="38" fontId="5" fillId="2" borderId="14" xfId="2" applyFont="1" applyFill="1" applyBorder="1" applyAlignment="1" applyProtection="1">
      <alignment vertical="center"/>
      <protection locked="0"/>
    </xf>
    <xf numFmtId="0" fontId="5" fillId="2" borderId="14" xfId="0" applyFont="1" applyFill="1" applyBorder="1" applyAlignment="1" applyProtection="1">
      <alignment horizontal="center" vertical="center"/>
      <protection locked="0"/>
    </xf>
    <xf numFmtId="0" fontId="5" fillId="2" borderId="14" xfId="0" applyFont="1" applyFill="1" applyBorder="1" applyProtection="1">
      <alignment vertical="center"/>
      <protection locked="0"/>
    </xf>
    <xf numFmtId="0" fontId="6" fillId="2" borderId="14" xfId="0" applyFont="1" applyFill="1" applyBorder="1" applyAlignment="1" applyProtection="1">
      <alignment horizontal="center" vertical="center"/>
      <protection locked="0"/>
    </xf>
    <xf numFmtId="177" fontId="9" fillId="5" borderId="17" xfId="0" applyNumberFormat="1" applyFont="1" applyFill="1" applyBorder="1" applyAlignment="1" applyProtection="1">
      <alignment horizontal="center" vertical="center"/>
      <protection locked="0"/>
    </xf>
    <xf numFmtId="177" fontId="9" fillId="5" borderId="9" xfId="0" applyNumberFormat="1" applyFont="1" applyFill="1" applyBorder="1" applyAlignment="1" applyProtection="1">
      <alignment horizontal="center" vertical="center"/>
      <protection locked="0"/>
    </xf>
    <xf numFmtId="0" fontId="5" fillId="2" borderId="6" xfId="0" applyFont="1" applyFill="1" applyBorder="1" applyProtection="1">
      <alignment vertical="center"/>
      <protection locked="0"/>
    </xf>
    <xf numFmtId="38" fontId="5" fillId="2" borderId="0" xfId="2" applyFont="1" applyFill="1" applyBorder="1" applyAlignment="1" applyProtection="1">
      <alignment vertical="center"/>
      <protection locked="0"/>
    </xf>
    <xf numFmtId="0" fontId="5" fillId="2" borderId="0" xfId="0" applyFont="1" applyFill="1" applyAlignment="1" applyProtection="1">
      <alignment horizontal="center" vertical="center"/>
      <protection locked="0"/>
    </xf>
    <xf numFmtId="0" fontId="5" fillId="6" borderId="6" xfId="0" applyFont="1" applyFill="1" applyBorder="1" applyAlignment="1" applyProtection="1">
      <alignment horizontal="right" vertical="center"/>
      <protection locked="0"/>
    </xf>
    <xf numFmtId="0" fontId="5" fillId="3" borderId="0" xfId="0" applyFont="1" applyFill="1" applyAlignment="1" applyProtection="1">
      <alignment horizontal="center" vertical="center"/>
      <protection locked="0"/>
    </xf>
    <xf numFmtId="176" fontId="22" fillId="3" borderId="0" xfId="0" applyNumberFormat="1" applyFont="1" applyFill="1" applyAlignment="1" applyProtection="1">
      <alignment horizontal="right" vertical="center"/>
      <protection locked="0"/>
    </xf>
    <xf numFmtId="0" fontId="23" fillId="3" borderId="0" xfId="0" applyFont="1" applyFill="1" applyAlignment="1" applyProtection="1">
      <alignment horizontal="center" vertical="center" wrapText="1"/>
      <protection locked="0"/>
    </xf>
    <xf numFmtId="179" fontId="22" fillId="3" borderId="9" xfId="0" applyNumberFormat="1" applyFont="1" applyFill="1" applyBorder="1" applyAlignment="1" applyProtection="1">
      <alignment horizontal="right" vertical="center"/>
      <protection locked="0"/>
    </xf>
    <xf numFmtId="0" fontId="22" fillId="6" borderId="10" xfId="0" applyFont="1" applyFill="1" applyBorder="1" applyAlignment="1" applyProtection="1">
      <alignment horizontal="left" vertical="center"/>
      <protection locked="0"/>
    </xf>
    <xf numFmtId="0" fontId="8" fillId="6" borderId="12" xfId="0" applyFont="1" applyFill="1" applyBorder="1" applyAlignment="1" applyProtection="1">
      <alignment horizontal="left" vertical="center"/>
      <protection locked="0"/>
    </xf>
    <xf numFmtId="0" fontId="8" fillId="6" borderId="11" xfId="0" applyFont="1" applyFill="1" applyBorder="1" applyAlignment="1" applyProtection="1">
      <alignment horizontal="left" vertical="center"/>
      <protection locked="0"/>
    </xf>
    <xf numFmtId="0" fontId="5" fillId="2" borderId="9" xfId="0" applyFont="1" applyFill="1" applyBorder="1" applyProtection="1">
      <alignment vertical="center"/>
      <protection locked="0"/>
    </xf>
    <xf numFmtId="0" fontId="13" fillId="2" borderId="6" xfId="0" applyFont="1" applyFill="1" applyBorder="1" applyProtection="1">
      <alignment vertical="center"/>
      <protection locked="0"/>
    </xf>
    <xf numFmtId="0" fontId="7" fillId="2" borderId="0" xfId="0" applyFont="1" applyFill="1" applyProtection="1">
      <alignment vertical="center"/>
      <protection locked="0"/>
    </xf>
    <xf numFmtId="0" fontId="5" fillId="2" borderId="2" xfId="0" applyFont="1" applyFill="1" applyBorder="1" applyProtection="1">
      <alignment vertical="center"/>
      <protection locked="0"/>
    </xf>
    <xf numFmtId="0" fontId="6" fillId="2" borderId="2" xfId="0" applyFont="1" applyFill="1" applyBorder="1" applyProtection="1">
      <alignment vertical="center"/>
      <protection locked="0"/>
    </xf>
    <xf numFmtId="0" fontId="6" fillId="2" borderId="2" xfId="0" applyFont="1" applyFill="1" applyBorder="1" applyAlignment="1" applyProtection="1">
      <alignment horizontal="center" vertical="center"/>
      <protection locked="0"/>
    </xf>
    <xf numFmtId="0" fontId="5" fillId="2" borderId="4" xfId="0" applyFont="1" applyFill="1" applyBorder="1" applyProtection="1">
      <alignment vertical="center"/>
      <protection locked="0"/>
    </xf>
    <xf numFmtId="0" fontId="10" fillId="2" borderId="0" xfId="0" applyFont="1" applyFill="1" applyProtection="1">
      <alignment vertical="center"/>
      <protection locked="0"/>
    </xf>
    <xf numFmtId="0" fontId="10" fillId="2" borderId="0" xfId="0" applyFont="1" applyFill="1" applyAlignment="1" applyProtection="1">
      <alignment horizontal="center" vertical="center"/>
      <protection locked="0"/>
    </xf>
    <xf numFmtId="0" fontId="20" fillId="2" borderId="0" xfId="0" applyFont="1" applyFill="1" applyAlignment="1" applyProtection="1">
      <alignment horizontal="center" vertical="center"/>
      <protection locked="0"/>
    </xf>
    <xf numFmtId="180" fontId="16" fillId="2" borderId="10" xfId="0" applyNumberFormat="1" applyFont="1" applyFill="1" applyBorder="1" applyAlignment="1" applyProtection="1">
      <alignment horizontal="center" vertical="center"/>
      <protection locked="0"/>
    </xf>
    <xf numFmtId="180" fontId="16" fillId="2" borderId="12" xfId="0" applyNumberFormat="1" applyFont="1" applyFill="1" applyBorder="1" applyAlignment="1" applyProtection="1">
      <alignment horizontal="center" vertical="center"/>
      <protection locked="0"/>
    </xf>
    <xf numFmtId="0" fontId="23" fillId="6" borderId="5" xfId="0" applyFont="1" applyFill="1" applyBorder="1" applyAlignment="1" applyProtection="1">
      <alignment horizontal="center" vertical="center" wrapText="1"/>
      <protection locked="0"/>
    </xf>
    <xf numFmtId="0" fontId="23" fillId="6" borderId="6" xfId="0" applyFont="1" applyFill="1" applyBorder="1" applyAlignment="1" applyProtection="1">
      <alignment horizontal="center" vertical="center"/>
      <protection locked="0"/>
    </xf>
    <xf numFmtId="0" fontId="22" fillId="6" borderId="1" xfId="0" applyFont="1" applyFill="1" applyBorder="1" applyAlignment="1" applyProtection="1">
      <alignment horizontal="center" vertical="center"/>
      <protection locked="0"/>
    </xf>
    <xf numFmtId="0" fontId="5" fillId="2" borderId="1" xfId="0" applyFont="1" applyFill="1" applyBorder="1" applyAlignment="1">
      <alignment horizontal="left" vertical="center"/>
    </xf>
    <xf numFmtId="0" fontId="6" fillId="2" borderId="1" xfId="0" applyFont="1" applyFill="1" applyBorder="1" applyAlignment="1">
      <alignment horizontal="center" vertical="center"/>
    </xf>
    <xf numFmtId="0" fontId="6" fillId="2" borderId="10" xfId="0" applyFont="1" applyFill="1" applyBorder="1" applyAlignment="1">
      <alignment horizontal="center" vertical="center"/>
    </xf>
    <xf numFmtId="0" fontId="22" fillId="6" borderId="4" xfId="0" applyFont="1" applyFill="1" applyBorder="1" applyAlignment="1" applyProtection="1">
      <alignment horizontal="center" vertical="center"/>
      <protection locked="0"/>
    </xf>
    <xf numFmtId="0" fontId="22" fillId="6" borderId="7" xfId="0" applyFont="1" applyFill="1" applyBorder="1" applyAlignment="1" applyProtection="1">
      <alignment horizontal="center" vertical="center"/>
      <protection locked="0"/>
    </xf>
    <xf numFmtId="0" fontId="5" fillId="2" borderId="2" xfId="0" applyFont="1" applyFill="1" applyBorder="1" applyAlignment="1">
      <alignment horizontal="left" vertical="center"/>
    </xf>
    <xf numFmtId="0" fontId="5" fillId="2" borderId="29" xfId="0" applyFont="1" applyFill="1" applyBorder="1" applyAlignment="1">
      <alignment horizontal="left" vertical="center"/>
    </xf>
    <xf numFmtId="0" fontId="6" fillId="2" borderId="22" xfId="0" applyFont="1" applyFill="1" applyBorder="1" applyAlignment="1">
      <alignment horizontal="left" vertical="center"/>
    </xf>
    <xf numFmtId="0" fontId="6" fillId="2" borderId="2" xfId="0" applyFont="1" applyFill="1" applyBorder="1" applyAlignment="1">
      <alignment horizontal="left" vertical="center"/>
    </xf>
    <xf numFmtId="0" fontId="6" fillId="2" borderId="4" xfId="0" applyFont="1" applyFill="1" applyBorder="1" applyAlignment="1">
      <alignment horizontal="left" vertical="center"/>
    </xf>
    <xf numFmtId="0" fontId="22" fillId="6" borderId="10" xfId="0" applyFont="1" applyFill="1" applyBorder="1" applyAlignment="1" applyProtection="1">
      <alignment horizontal="center" vertical="center"/>
      <protection locked="0"/>
    </xf>
    <xf numFmtId="0" fontId="22" fillId="6" borderId="12" xfId="0" applyFont="1" applyFill="1" applyBorder="1" applyAlignment="1" applyProtection="1">
      <alignment horizontal="center" vertical="center"/>
      <protection locked="0"/>
    </xf>
    <xf numFmtId="0" fontId="22" fillId="6" borderId="11" xfId="0" applyFont="1" applyFill="1" applyBorder="1" applyAlignment="1" applyProtection="1">
      <alignment horizontal="center" vertical="center"/>
      <protection locked="0"/>
    </xf>
    <xf numFmtId="0" fontId="5" fillId="2" borderId="10"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21" fillId="2" borderId="0" xfId="0" applyFont="1" applyFill="1" applyAlignment="1" applyProtection="1">
      <alignment horizontal="left" vertical="top" wrapText="1"/>
      <protection locked="0"/>
    </xf>
    <xf numFmtId="0" fontId="5" fillId="2" borderId="20" xfId="0" applyFont="1" applyFill="1" applyBorder="1" applyAlignment="1">
      <alignment horizontal="left" vertical="center"/>
    </xf>
    <xf numFmtId="0" fontId="5" fillId="2" borderId="21" xfId="0" applyFont="1" applyFill="1" applyBorder="1" applyAlignment="1">
      <alignment horizontal="left" vertical="center"/>
    </xf>
    <xf numFmtId="0" fontId="5" fillId="2" borderId="10" xfId="0" applyFont="1" applyFill="1" applyBorder="1" applyAlignment="1" applyProtection="1">
      <alignment horizontal="left" vertical="top"/>
      <protection locked="0"/>
    </xf>
    <xf numFmtId="0" fontId="5" fillId="2" borderId="12" xfId="0" applyFont="1" applyFill="1" applyBorder="1" applyAlignment="1" applyProtection="1">
      <alignment horizontal="left" vertical="top"/>
      <protection locked="0"/>
    </xf>
    <xf numFmtId="0" fontId="5" fillId="2" borderId="11" xfId="0" applyFont="1" applyFill="1" applyBorder="1" applyAlignment="1" applyProtection="1">
      <alignment horizontal="left" vertical="top"/>
      <protection locked="0"/>
    </xf>
    <xf numFmtId="38" fontId="5" fillId="2" borderId="14" xfId="2" applyFont="1" applyFill="1" applyBorder="1" applyAlignment="1" applyProtection="1">
      <alignment horizontal="center" vertical="center"/>
      <protection locked="0"/>
    </xf>
    <xf numFmtId="38" fontId="15" fillId="2" borderId="14" xfId="2" applyFont="1" applyFill="1" applyBorder="1" applyAlignment="1" applyProtection="1">
      <alignment horizontal="center" vertical="center"/>
      <protection locked="0"/>
    </xf>
    <xf numFmtId="38" fontId="5" fillId="2" borderId="0" xfId="2" applyFont="1" applyFill="1" applyBorder="1" applyAlignment="1" applyProtection="1">
      <alignment horizontal="center" vertical="center"/>
      <protection locked="0"/>
    </xf>
    <xf numFmtId="38" fontId="22" fillId="3" borderId="2" xfId="2" applyFont="1" applyFill="1" applyBorder="1" applyAlignment="1" applyProtection="1">
      <alignment horizontal="center" vertical="center" wrapText="1"/>
    </xf>
    <xf numFmtId="0" fontId="5" fillId="2" borderId="15" xfId="0" applyFont="1" applyFill="1" applyBorder="1" applyAlignment="1" applyProtection="1">
      <alignment horizontal="left" vertical="center"/>
      <protection locked="0"/>
    </xf>
    <xf numFmtId="0" fontId="21" fillId="5" borderId="2" xfId="0" applyFont="1" applyFill="1" applyBorder="1" applyAlignment="1" applyProtection="1">
      <alignment horizontal="center" vertical="center"/>
      <protection locked="0"/>
    </xf>
    <xf numFmtId="0" fontId="16" fillId="2" borderId="15" xfId="0" applyFont="1" applyFill="1" applyBorder="1" applyAlignment="1" applyProtection="1">
      <alignment horizontal="left" vertical="top" wrapText="1"/>
      <protection locked="0"/>
    </xf>
    <xf numFmtId="0" fontId="16" fillId="2" borderId="16" xfId="0" applyFont="1" applyFill="1" applyBorder="1" applyAlignment="1" applyProtection="1">
      <alignment horizontal="left" vertical="top" wrapText="1"/>
      <protection locked="0"/>
    </xf>
    <xf numFmtId="0" fontId="29" fillId="6" borderId="6" xfId="0" applyFont="1" applyFill="1" applyBorder="1" applyAlignment="1" applyProtection="1">
      <alignment horizontal="left" vertical="top" wrapText="1" indent="1"/>
      <protection locked="0"/>
    </xf>
    <xf numFmtId="0" fontId="27" fillId="6" borderId="0" xfId="0" applyFont="1" applyFill="1" applyAlignment="1" applyProtection="1">
      <alignment horizontal="left" vertical="top" wrapText="1" indent="1"/>
      <protection locked="0"/>
    </xf>
    <xf numFmtId="0" fontId="22" fillId="6" borderId="1" xfId="0" applyFont="1" applyFill="1" applyBorder="1" applyAlignment="1" applyProtection="1">
      <alignment horizontal="left" vertical="center" wrapText="1"/>
      <protection locked="0"/>
    </xf>
    <xf numFmtId="0" fontId="6" fillId="2" borderId="31" xfId="0" applyFont="1" applyFill="1" applyBorder="1" applyAlignment="1" applyProtection="1">
      <alignment horizontal="left" vertical="center"/>
      <protection locked="0"/>
    </xf>
    <xf numFmtId="0" fontId="6" fillId="2" borderId="18"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top" wrapText="1"/>
      <protection locked="0"/>
    </xf>
    <xf numFmtId="0" fontId="5" fillId="2" borderId="2" xfId="0" applyFont="1" applyFill="1" applyBorder="1" applyAlignment="1" applyProtection="1">
      <alignment horizontal="left" vertical="top" wrapText="1"/>
      <protection locked="0"/>
    </xf>
    <xf numFmtId="0" fontId="5" fillId="2" borderId="4" xfId="0" applyFont="1" applyFill="1" applyBorder="1" applyAlignment="1" applyProtection="1">
      <alignment horizontal="left" vertical="top" wrapText="1"/>
      <protection locked="0"/>
    </xf>
    <xf numFmtId="0" fontId="14" fillId="2" borderId="14" xfId="0" applyFont="1" applyFill="1" applyBorder="1" applyAlignment="1" applyProtection="1">
      <alignment horizontal="left" vertical="top" wrapText="1"/>
      <protection locked="0"/>
    </xf>
    <xf numFmtId="0" fontId="14" fillId="2" borderId="17" xfId="0" applyFont="1" applyFill="1" applyBorder="1" applyAlignment="1" applyProtection="1">
      <alignment horizontal="left" vertical="top" wrapText="1"/>
      <protection locked="0"/>
    </xf>
    <xf numFmtId="0" fontId="5" fillId="2" borderId="4" xfId="0" applyFont="1" applyFill="1" applyBorder="1" applyAlignment="1" applyProtection="1">
      <alignment horizontal="left" vertical="center"/>
      <protection locked="0"/>
    </xf>
    <xf numFmtId="0" fontId="5" fillId="2" borderId="8"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22" fillId="6" borderId="31" xfId="0" applyFont="1" applyFill="1" applyBorder="1" applyAlignment="1" applyProtection="1">
      <alignment horizontal="center" vertical="center"/>
      <protection locked="0"/>
    </xf>
    <xf numFmtId="0" fontId="22" fillId="6" borderId="33" xfId="0" applyFont="1" applyFill="1" applyBorder="1" applyAlignment="1" applyProtection="1">
      <alignment horizontal="center" vertical="center"/>
      <protection locked="0"/>
    </xf>
    <xf numFmtId="0" fontId="23" fillId="6" borderId="7" xfId="0" applyFont="1" applyFill="1" applyBorder="1" applyAlignment="1" applyProtection="1">
      <alignment horizontal="center" vertical="center"/>
      <protection locked="0"/>
    </xf>
    <xf numFmtId="0" fontId="16" fillId="2" borderId="12" xfId="0" applyFont="1" applyFill="1" applyBorder="1" applyAlignment="1" applyProtection="1">
      <alignment horizontal="right" vertical="center"/>
      <protection locked="0"/>
    </xf>
    <xf numFmtId="181" fontId="16" fillId="5" borderId="12" xfId="0" applyNumberFormat="1" applyFont="1" applyFill="1" applyBorder="1" applyAlignment="1" applyProtection="1">
      <alignment horizontal="center" vertical="center"/>
      <protection locked="0"/>
    </xf>
    <xf numFmtId="0" fontId="16" fillId="2" borderId="2" xfId="0" applyFont="1" applyFill="1" applyBorder="1" applyAlignment="1" applyProtection="1">
      <alignment horizontal="left" vertical="center" wrapText="1"/>
      <protection locked="0"/>
    </xf>
    <xf numFmtId="0" fontId="16" fillId="2" borderId="4" xfId="0" applyFont="1" applyFill="1" applyBorder="1" applyAlignment="1" applyProtection="1">
      <alignment horizontal="left" vertical="center" wrapText="1"/>
      <protection locked="0"/>
    </xf>
    <xf numFmtId="0" fontId="16" fillId="2" borderId="25" xfId="0" applyFont="1" applyFill="1" applyBorder="1" applyAlignment="1" applyProtection="1">
      <alignment horizontal="left" vertical="center" wrapText="1"/>
      <protection locked="0"/>
    </xf>
    <xf numFmtId="0" fontId="16" fillId="2" borderId="26" xfId="0" applyFont="1" applyFill="1" applyBorder="1" applyAlignment="1" applyProtection="1">
      <alignment horizontal="left" vertical="center" wrapText="1"/>
      <protection locked="0"/>
    </xf>
    <xf numFmtId="0" fontId="15" fillId="2" borderId="0" xfId="0" applyFont="1" applyFill="1" applyAlignment="1" applyProtection="1">
      <alignment horizontal="left" vertical="center"/>
      <protection locked="0"/>
    </xf>
    <xf numFmtId="0" fontId="5" fillId="3" borderId="12" xfId="0" quotePrefix="1" applyFont="1" applyFill="1" applyBorder="1" applyAlignment="1" applyProtection="1">
      <alignment horizontal="left" vertical="center"/>
      <protection locked="0"/>
    </xf>
    <xf numFmtId="0" fontId="5" fillId="3" borderId="11" xfId="0" quotePrefix="1" applyFont="1" applyFill="1" applyBorder="1" applyAlignment="1" applyProtection="1">
      <alignment horizontal="left" vertical="center"/>
      <protection locked="0"/>
    </xf>
    <xf numFmtId="38" fontId="22" fillId="3" borderId="2" xfId="2" applyFont="1" applyFill="1" applyBorder="1" applyAlignment="1" applyProtection="1">
      <alignment horizontal="center" vertical="center" wrapText="1"/>
      <protection locked="0"/>
    </xf>
    <xf numFmtId="181" fontId="16" fillId="5" borderId="11" xfId="0" applyNumberFormat="1" applyFont="1" applyFill="1" applyBorder="1" applyAlignment="1" applyProtection="1">
      <alignment horizontal="center" vertical="center"/>
      <protection locked="0"/>
    </xf>
    <xf numFmtId="0" fontId="12" fillId="2" borderId="25"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left" vertical="center" wrapText="1"/>
      <protection locked="0"/>
    </xf>
    <xf numFmtId="0" fontId="16" fillId="2" borderId="34" xfId="0" applyFont="1" applyFill="1" applyBorder="1" applyAlignment="1" applyProtection="1">
      <alignment horizontal="left" vertical="center" wrapText="1"/>
      <protection locked="0"/>
    </xf>
    <xf numFmtId="0" fontId="22" fillId="6" borderId="10" xfId="0" applyFont="1" applyFill="1" applyBorder="1" applyAlignment="1" applyProtection="1">
      <alignment horizontal="left" vertical="center" wrapText="1"/>
      <protection locked="0"/>
    </xf>
    <xf numFmtId="0" fontId="22" fillId="6" borderId="12" xfId="0" applyFont="1" applyFill="1" applyBorder="1" applyAlignment="1" applyProtection="1">
      <alignment horizontal="left" vertical="center"/>
      <protection locked="0"/>
    </xf>
    <xf numFmtId="0" fontId="22" fillId="6" borderId="11" xfId="0" applyFont="1" applyFill="1" applyBorder="1" applyAlignment="1" applyProtection="1">
      <alignment horizontal="left" vertical="center"/>
      <protection locked="0"/>
    </xf>
    <xf numFmtId="0" fontId="28" fillId="6" borderId="12" xfId="0" applyFont="1" applyFill="1" applyBorder="1" applyAlignment="1" applyProtection="1">
      <alignment horizontal="center" vertical="center"/>
      <protection locked="0"/>
    </xf>
    <xf numFmtId="0" fontId="28" fillId="6" borderId="11" xfId="0" applyFont="1" applyFill="1" applyBorder="1" applyAlignment="1" applyProtection="1">
      <alignment horizontal="center" vertical="center"/>
      <protection locked="0"/>
    </xf>
    <xf numFmtId="0" fontId="12" fillId="2" borderId="20"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2" borderId="34" xfId="0" applyFont="1" applyFill="1" applyBorder="1" applyAlignment="1" applyProtection="1">
      <alignment horizontal="left" vertical="center" wrapText="1"/>
      <protection locked="0"/>
    </xf>
    <xf numFmtId="0" fontId="5" fillId="3" borderId="3" xfId="0" applyFont="1" applyFill="1" applyBorder="1" applyAlignment="1" applyProtection="1">
      <alignment horizontal="left" vertical="center"/>
      <protection locked="0"/>
    </xf>
    <xf numFmtId="0" fontId="5" fillId="3" borderId="13" xfId="0" applyFont="1" applyFill="1" applyBorder="1" applyAlignment="1" applyProtection="1">
      <alignment horizontal="left" vertical="center"/>
      <protection locked="0"/>
    </xf>
    <xf numFmtId="0" fontId="5" fillId="2" borderId="32" xfId="0" applyFont="1" applyFill="1" applyBorder="1" applyAlignment="1" applyProtection="1">
      <alignment horizontal="left" vertical="center"/>
      <protection locked="0"/>
    </xf>
    <xf numFmtId="0" fontId="5" fillId="2" borderId="28" xfId="0" applyFont="1" applyFill="1" applyBorder="1" applyAlignment="1" applyProtection="1">
      <alignment horizontal="left" vertical="center"/>
      <protection locked="0"/>
    </xf>
    <xf numFmtId="0" fontId="5" fillId="2" borderId="10" xfId="0" quotePrefix="1" applyFont="1" applyFill="1" applyBorder="1" applyAlignment="1" applyProtection="1">
      <alignment horizontal="right" vertical="center"/>
      <protection locked="0"/>
    </xf>
    <xf numFmtId="0" fontId="5" fillId="2" borderId="12" xfId="0" quotePrefix="1" applyFont="1" applyFill="1" applyBorder="1" applyAlignment="1" applyProtection="1">
      <alignment horizontal="right" vertical="center"/>
      <protection locked="0"/>
    </xf>
    <xf numFmtId="38" fontId="36" fillId="10" borderId="8" xfId="2" applyFont="1" applyFill="1" applyBorder="1" applyAlignment="1">
      <alignment horizontal="center" vertical="center" wrapText="1"/>
    </xf>
    <xf numFmtId="0" fontId="22" fillId="11" borderId="8" xfId="0" applyFont="1" applyFill="1" applyBorder="1" applyAlignment="1">
      <alignment horizontal="center" vertical="center" wrapText="1"/>
    </xf>
    <xf numFmtId="0" fontId="22" fillId="8" borderId="8" xfId="0" applyFont="1" applyFill="1" applyBorder="1" applyAlignment="1">
      <alignment horizontal="center" vertical="center" wrapText="1"/>
    </xf>
    <xf numFmtId="5" fontId="22" fillId="9" borderId="8" xfId="0" applyNumberFormat="1" applyFont="1" applyFill="1" applyBorder="1" applyAlignment="1">
      <alignment horizontal="center" vertical="center" wrapText="1"/>
    </xf>
    <xf numFmtId="0" fontId="35" fillId="7" borderId="10" xfId="0" applyFont="1" applyFill="1" applyBorder="1" applyAlignment="1">
      <alignment horizontal="center" vertical="center" wrapText="1"/>
    </xf>
    <xf numFmtId="0" fontId="35" fillId="7" borderId="12" xfId="0" applyFont="1" applyFill="1" applyBorder="1" applyAlignment="1">
      <alignment horizontal="center" vertical="center" wrapText="1"/>
    </xf>
    <xf numFmtId="0" fontId="35" fillId="7" borderId="11" xfId="0" applyFont="1" applyFill="1" applyBorder="1" applyAlignment="1">
      <alignment horizontal="center" vertical="center" wrapText="1"/>
    </xf>
    <xf numFmtId="0" fontId="35" fillId="7" borderId="13" xfId="0" applyFont="1" applyFill="1" applyBorder="1" applyAlignment="1">
      <alignment horizontal="center" vertical="center" wrapText="1"/>
    </xf>
    <xf numFmtId="0" fontId="35" fillId="7" borderId="8" xfId="0" applyFont="1" applyFill="1" applyBorder="1" applyAlignment="1">
      <alignment horizontal="center" vertical="center" wrapText="1"/>
    </xf>
    <xf numFmtId="182" fontId="35" fillId="7" borderId="13" xfId="0" applyNumberFormat="1" applyFont="1" applyFill="1" applyBorder="1" applyAlignment="1">
      <alignment horizontal="center" vertical="center" wrapText="1"/>
    </xf>
    <xf numFmtId="182" fontId="35" fillId="7" borderId="8" xfId="0" applyNumberFormat="1" applyFont="1" applyFill="1" applyBorder="1" applyAlignment="1">
      <alignment horizontal="center" vertical="center" wrapText="1"/>
    </xf>
    <xf numFmtId="0" fontId="25" fillId="0" borderId="0" xfId="0" applyFont="1" applyAlignment="1">
      <alignment horizontal="left" vertical="center"/>
    </xf>
    <xf numFmtId="5" fontId="22" fillId="0" borderId="35" xfId="0" applyNumberFormat="1" applyFont="1" applyBorder="1" applyAlignment="1">
      <alignment vertical="center" wrapText="1"/>
    </xf>
    <xf numFmtId="0" fontId="35" fillId="7" borderId="1" xfId="0" applyFont="1" applyFill="1" applyBorder="1" applyAlignment="1">
      <alignment horizontal="center" vertical="center" wrapText="1"/>
    </xf>
    <xf numFmtId="0" fontId="22" fillId="8" borderId="1"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2" fillId="12" borderId="10" xfId="0" applyFont="1" applyFill="1" applyBorder="1" applyAlignment="1">
      <alignment horizontal="center" vertical="center" wrapText="1"/>
    </xf>
    <xf numFmtId="0" fontId="22" fillId="12" borderId="12" xfId="0" applyFont="1" applyFill="1" applyBorder="1" applyAlignment="1">
      <alignment horizontal="center" vertical="center" wrapText="1"/>
    </xf>
    <xf numFmtId="0" fontId="22" fillId="12" borderId="11" xfId="0" applyFont="1" applyFill="1" applyBorder="1" applyAlignment="1">
      <alignment horizontal="center" vertical="center" wrapText="1"/>
    </xf>
    <xf numFmtId="0" fontId="0" fillId="0" borderId="8" xfId="0" applyBorder="1" applyAlignment="1">
      <alignment horizontal="center" vertical="center" wrapText="1"/>
    </xf>
    <xf numFmtId="5" fontId="22" fillId="9" borderId="1" xfId="0" applyNumberFormat="1" applyFont="1" applyFill="1" applyBorder="1" applyAlignment="1">
      <alignment horizontal="center" vertical="center" wrapText="1"/>
    </xf>
    <xf numFmtId="38" fontId="36" fillId="10" borderId="1" xfId="2" applyFont="1" applyFill="1" applyBorder="1" applyAlignment="1">
      <alignment horizontal="center" vertical="center" wrapText="1"/>
    </xf>
    <xf numFmtId="0" fontId="22" fillId="11" borderId="1" xfId="0" applyFont="1" applyFill="1" applyBorder="1" applyAlignment="1">
      <alignment horizontal="center" vertical="center" wrapText="1"/>
    </xf>
    <xf numFmtId="0" fontId="22" fillId="12" borderId="13" xfId="0" applyFont="1" applyFill="1" applyBorder="1" applyAlignment="1">
      <alignment vertical="center" wrapText="1"/>
    </xf>
    <xf numFmtId="0" fontId="24" fillId="12" borderId="1" xfId="0" applyFont="1" applyFill="1" applyBorder="1" applyAlignment="1">
      <alignment vertical="center" wrapText="1"/>
    </xf>
    <xf numFmtId="0" fontId="37" fillId="0" borderId="39" xfId="3" applyNumberFormat="1" applyFont="1" applyBorder="1" applyAlignment="1" applyProtection="1">
      <alignment horizontal="center" vertical="center" wrapText="1"/>
    </xf>
    <xf numFmtId="0" fontId="38" fillId="0" borderId="39" xfId="3" applyNumberFormat="1" applyFont="1" applyBorder="1" applyAlignment="1" applyProtection="1">
      <alignment horizontal="center" vertical="center" wrapText="1"/>
    </xf>
    <xf numFmtId="49" fontId="34" fillId="0" borderId="38" xfId="0" applyNumberFormat="1" applyFont="1" applyBorder="1" applyAlignment="1">
      <alignment horizontal="left" vertical="center" wrapText="1"/>
    </xf>
    <xf numFmtId="0" fontId="32" fillId="0" borderId="38" xfId="3" applyNumberFormat="1" applyBorder="1" applyAlignment="1" applyProtection="1">
      <alignment horizontal="center" vertical="center" wrapText="1"/>
    </xf>
    <xf numFmtId="0" fontId="34" fillId="0" borderId="38" xfId="3" applyNumberFormat="1" applyFont="1" applyBorder="1" applyAlignment="1" applyProtection="1">
      <alignment horizontal="center" vertical="center" wrapText="1"/>
    </xf>
    <xf numFmtId="183" fontId="34" fillId="0" borderId="38" xfId="2" applyNumberFormat="1" applyFont="1" applyBorder="1" applyAlignment="1">
      <alignment vertical="center" wrapText="1"/>
    </xf>
    <xf numFmtId="0" fontId="25" fillId="0" borderId="38" xfId="0" applyFont="1" applyBorder="1" applyAlignment="1">
      <alignment horizontal="right" vertical="center" wrapText="1"/>
    </xf>
    <xf numFmtId="0" fontId="40" fillId="0" borderId="38" xfId="3" applyNumberFormat="1" applyFont="1" applyBorder="1" applyAlignment="1" applyProtection="1">
      <alignment horizontal="center" vertical="center" wrapText="1"/>
    </xf>
    <xf numFmtId="190" fontId="34" fillId="0" borderId="38" xfId="0" applyNumberFormat="1" applyFont="1" applyBorder="1" applyAlignment="1">
      <alignment vertical="center" wrapText="1"/>
    </xf>
    <xf numFmtId="0" fontId="25" fillId="13" borderId="38" xfId="0" applyFont="1" applyFill="1" applyBorder="1" applyAlignment="1">
      <alignment horizontal="left" vertical="center" wrapText="1"/>
    </xf>
    <xf numFmtId="0" fontId="25" fillId="0" borderId="38" xfId="0" applyFont="1" applyBorder="1" applyAlignment="1">
      <alignment horizontal="left" vertical="center" wrapText="1" shrinkToFit="1"/>
    </xf>
    <xf numFmtId="38" fontId="25" fillId="0" borderId="0" xfId="2" applyFont="1" applyAlignment="1">
      <alignment vertical="center" wrapText="1"/>
    </xf>
    <xf numFmtId="0" fontId="32" fillId="0" borderId="38" xfId="3" applyBorder="1" applyAlignment="1" applyProtection="1">
      <alignment horizontal="center" vertical="center" wrapText="1"/>
    </xf>
    <xf numFmtId="0" fontId="34" fillId="0" borderId="39" xfId="0" applyFont="1" applyBorder="1" applyAlignment="1">
      <alignment horizontal="center" vertical="center" wrapText="1"/>
    </xf>
    <xf numFmtId="56" fontId="34" fillId="0" borderId="38" xfId="0" applyNumberFormat="1" applyFont="1" applyBorder="1" applyAlignment="1">
      <alignment horizontal="center" vertical="center" wrapText="1"/>
    </xf>
    <xf numFmtId="191" fontId="39" fillId="0" borderId="0" xfId="0" applyNumberFormat="1" applyFont="1" applyAlignment="1">
      <alignment horizontal="center" vertical="center" wrapText="1"/>
    </xf>
    <xf numFmtId="183" fontId="34" fillId="0" borderId="34" xfId="2" applyNumberFormat="1" applyFont="1" applyBorder="1" applyAlignment="1">
      <alignment vertical="center" wrapText="1"/>
    </xf>
    <xf numFmtId="56" fontId="34" fillId="0" borderId="38" xfId="0" applyNumberFormat="1" applyFont="1" applyBorder="1" applyAlignment="1">
      <alignment vertical="center" wrapText="1"/>
    </xf>
    <xf numFmtId="0" fontId="34" fillId="0" borderId="42" xfId="0" applyFont="1" applyBorder="1" applyAlignment="1">
      <alignment horizontal="center" vertical="center" wrapText="1"/>
    </xf>
    <xf numFmtId="56" fontId="25" fillId="0" borderId="0" xfId="0" applyNumberFormat="1" applyFont="1" applyAlignment="1">
      <alignment horizontal="left" vertical="center" wrapText="1"/>
    </xf>
    <xf numFmtId="0" fontId="45" fillId="0" borderId="38" xfId="0" applyFont="1" applyBorder="1" applyAlignment="1">
      <alignment horizontal="center" vertical="center" wrapText="1"/>
    </xf>
    <xf numFmtId="0" fontId="40" fillId="0" borderId="38" xfId="3" applyFont="1" applyBorder="1" applyAlignment="1" applyProtection="1">
      <alignment horizontal="center" vertical="center" wrapText="1"/>
    </xf>
    <xf numFmtId="0" fontId="28" fillId="0" borderId="0" xfId="0" applyFont="1" applyAlignment="1">
      <alignment horizontal="right" vertical="center" wrapText="1"/>
    </xf>
    <xf numFmtId="0" fontId="28" fillId="0" borderId="43" xfId="0" applyFont="1" applyBorder="1" applyAlignment="1">
      <alignment horizontal="center" vertical="center" wrapText="1"/>
    </xf>
    <xf numFmtId="5" fontId="25" fillId="0" borderId="0" xfId="0" applyNumberFormat="1" applyFont="1" applyAlignment="1">
      <alignment vertical="center" wrapText="1"/>
    </xf>
    <xf numFmtId="56" fontId="25" fillId="0" borderId="0" xfId="0" applyNumberFormat="1" applyFont="1" applyAlignment="1">
      <alignment horizontal="center" vertical="center" wrapText="1"/>
    </xf>
    <xf numFmtId="56" fontId="28" fillId="0" borderId="0" xfId="0" applyNumberFormat="1" applyFont="1" applyAlignment="1">
      <alignment vertical="center" wrapText="1"/>
    </xf>
  </cellXfs>
  <cellStyles count="4">
    <cellStyle name="ハイパーリンク" xfId="3" builtinId="8"/>
    <cellStyle name="桁区切り" xfId="2" builtinId="6"/>
    <cellStyle name="標準" xfId="0" builtinId="0"/>
    <cellStyle name="標準 2" xfId="1" xr:uid="{00000000-0005-0000-0000-000002000000}"/>
  </cellStyles>
  <dxfs count="6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FFCC"/>
        </patternFill>
      </fill>
    </dxf>
    <dxf>
      <font>
        <color rgb="FF9C0006"/>
      </font>
      <fill>
        <patternFill>
          <bgColor rgb="FFFFC7CE"/>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mruColors>
      <color rgb="FFFFFF99"/>
      <color rgb="FFE5FDBF"/>
      <color rgb="FFD2ECFC"/>
      <color rgb="FFCCFFFF"/>
      <color rgb="FFEAEAE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A$47" lockText="1" noThreeD="1"/>
</file>

<file path=xl/ctrlProps/ctrlProp2.xml><?xml version="1.0" encoding="utf-8"?>
<formControlPr xmlns="http://schemas.microsoft.com/office/spreadsheetml/2009/9/main" objectType="CheckBox" fmlaLink="$A$48" lockText="1" noThreeD="1"/>
</file>

<file path=xl/ctrlProps/ctrlProp3.xml><?xml version="1.0" encoding="utf-8"?>
<formControlPr xmlns="http://schemas.microsoft.com/office/spreadsheetml/2009/9/main" objectType="CheckBox" fmlaLink="$A$4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450850</xdr:colOff>
          <xdr:row>46</xdr:row>
          <xdr:rowOff>0</xdr:rowOff>
        </xdr:from>
        <xdr:to>
          <xdr:col>1</xdr:col>
          <xdr:colOff>25400</xdr:colOff>
          <xdr:row>46</xdr:row>
          <xdr:rowOff>241300</xdr:rowOff>
        </xdr:to>
        <xdr:sp macro="" textlink="">
          <xdr:nvSpPr>
            <xdr:cNvPr id="22550" name="Check Box 22" hidden="1">
              <a:extLst>
                <a:ext uri="{63B3BB69-23CF-44E3-9099-C40C66FF867C}">
                  <a14:compatExt spid="_x0000_s22550"/>
                </a:ext>
                <a:ext uri="{FF2B5EF4-FFF2-40B4-BE49-F238E27FC236}">
                  <a16:creationId xmlns:a16="http://schemas.microsoft.com/office/drawing/2014/main" id="{00000000-0008-0000-0000-00001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47</xdr:row>
          <xdr:rowOff>0</xdr:rowOff>
        </xdr:from>
        <xdr:to>
          <xdr:col>1</xdr:col>
          <xdr:colOff>25400</xdr:colOff>
          <xdr:row>47</xdr:row>
          <xdr:rowOff>241300</xdr:rowOff>
        </xdr:to>
        <xdr:sp macro="" textlink="">
          <xdr:nvSpPr>
            <xdr:cNvPr id="22551" name="Check Box 23" hidden="1">
              <a:extLst>
                <a:ext uri="{63B3BB69-23CF-44E3-9099-C40C66FF867C}">
                  <a14:compatExt spid="_x0000_s22551"/>
                </a:ext>
                <a:ext uri="{FF2B5EF4-FFF2-40B4-BE49-F238E27FC236}">
                  <a16:creationId xmlns:a16="http://schemas.microsoft.com/office/drawing/2014/main" id="{00000000-0008-0000-0000-00001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48</xdr:row>
          <xdr:rowOff>0</xdr:rowOff>
        </xdr:from>
        <xdr:to>
          <xdr:col>1</xdr:col>
          <xdr:colOff>25400</xdr:colOff>
          <xdr:row>48</xdr:row>
          <xdr:rowOff>241300</xdr:rowOff>
        </xdr:to>
        <xdr:sp macro="" textlink="">
          <xdr:nvSpPr>
            <xdr:cNvPr id="22552" name="Check Box 24" hidden="1">
              <a:extLst>
                <a:ext uri="{63B3BB69-23CF-44E3-9099-C40C66FF867C}">
                  <a14:compatExt spid="_x0000_s22552"/>
                </a:ext>
                <a:ext uri="{FF2B5EF4-FFF2-40B4-BE49-F238E27FC236}">
                  <a16:creationId xmlns:a16="http://schemas.microsoft.com/office/drawing/2014/main" id="{00000000-0008-0000-0000-00001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552450</xdr:colOff>
      <xdr:row>37</xdr:row>
      <xdr:rowOff>57150</xdr:rowOff>
    </xdr:from>
    <xdr:to>
      <xdr:col>21</xdr:col>
      <xdr:colOff>257175</xdr:colOff>
      <xdr:row>42</xdr:row>
      <xdr:rowOff>142874</xdr:rowOff>
    </xdr:to>
    <xdr:sp macro="" textlink="">
      <xdr:nvSpPr>
        <xdr:cNvPr id="9" name="角丸四角形吹き出し 8">
          <a:extLst>
            <a:ext uri="{FF2B5EF4-FFF2-40B4-BE49-F238E27FC236}">
              <a16:creationId xmlns:a16="http://schemas.microsoft.com/office/drawing/2014/main" id="{00000000-0008-0000-0000-000009000000}"/>
            </a:ext>
          </a:extLst>
        </xdr:cNvPr>
        <xdr:cNvSpPr/>
      </xdr:nvSpPr>
      <xdr:spPr>
        <a:xfrm>
          <a:off x="7191375" y="14249400"/>
          <a:ext cx="3133725" cy="1276349"/>
        </a:xfrm>
        <a:prstGeom prst="wedgeRoundRectCallout">
          <a:avLst>
            <a:gd name="adj1" fmla="val -61867"/>
            <a:gd name="adj2" fmla="val -42610"/>
            <a:gd name="adj3" fmla="val 16667"/>
          </a:avLst>
        </a:prstGeom>
        <a:effectLst>
          <a:glow rad="101600">
            <a:schemeClr val="bg1">
              <a:alpha val="60000"/>
            </a:schemeClr>
          </a:glo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r>
            <a:rPr kumimoji="1" lang="ja-JP" altLang="ja-JP" sz="1000" u="sng">
              <a:solidFill>
                <a:schemeClr val="dk1"/>
              </a:solidFill>
              <a:effectLst/>
              <a:latin typeface="+mn-lt"/>
              <a:ea typeface="+mn-ea"/>
              <a:cs typeface="+mn-cs"/>
            </a:rPr>
            <a:t>「研究経費」</a:t>
          </a:r>
          <a:r>
            <a:rPr kumimoji="1" lang="ja-JP" altLang="en-US" sz="1000" u="sng">
              <a:solidFill>
                <a:schemeClr val="dk1"/>
              </a:solidFill>
              <a:effectLst/>
              <a:latin typeface="+mn-lt"/>
              <a:ea typeface="+mn-ea"/>
              <a:cs typeface="+mn-cs"/>
            </a:rPr>
            <a:t>の</a:t>
          </a:r>
          <a:r>
            <a:rPr kumimoji="1" lang="ja-JP" altLang="ja-JP" sz="1000" u="sng">
              <a:solidFill>
                <a:schemeClr val="dk1"/>
              </a:solidFill>
              <a:effectLst/>
              <a:latin typeface="+mn-lt"/>
              <a:ea typeface="+mn-ea"/>
              <a:cs typeface="+mn-cs"/>
            </a:rPr>
            <a:t>行を追加する場合</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①</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行</a:t>
          </a:r>
          <a:r>
            <a:rPr kumimoji="1" lang="en-US" altLang="ja-JP" sz="1000">
              <a:solidFill>
                <a:schemeClr val="dk1"/>
              </a:solidFill>
              <a:effectLst/>
              <a:latin typeface="+mn-lt"/>
              <a:ea typeface="+mn-ea"/>
              <a:cs typeface="+mn-cs"/>
            </a:rPr>
            <a:t>39</a:t>
          </a:r>
          <a:r>
            <a:rPr kumimoji="1" lang="ja-JP" altLang="ja-JP" sz="1000" b="0">
              <a:solidFill>
                <a:schemeClr val="dk1"/>
              </a:solidFill>
              <a:effectLst/>
              <a:latin typeface="+mn-lt"/>
              <a:ea typeface="+mn-ea"/>
              <a:cs typeface="+mn-cs"/>
            </a:rPr>
            <a:t>行</a:t>
          </a:r>
          <a:r>
            <a:rPr kumimoji="1" lang="ja-JP" altLang="en-US" sz="1000" b="0">
              <a:solidFill>
                <a:schemeClr val="dk1"/>
              </a:solidFill>
              <a:effectLst/>
              <a:latin typeface="+mn-lt"/>
              <a:ea typeface="+mn-ea"/>
              <a:cs typeface="+mn-cs"/>
            </a:rPr>
            <a:t>目</a:t>
          </a:r>
          <a:r>
            <a:rPr kumimoji="1" lang="ja-JP" altLang="ja-JP" sz="1000">
              <a:solidFill>
                <a:schemeClr val="dk1"/>
              </a:solidFill>
              <a:effectLst/>
              <a:latin typeface="+mn-lt"/>
              <a:ea typeface="+mn-ea"/>
              <a:cs typeface="+mn-cs"/>
            </a:rPr>
            <a:t>を選択して「コピー」</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②「ホーム」タブの「挿入」ボタンを押す</a:t>
          </a:r>
          <a:endParaRPr lang="ja-JP" altLang="ja-JP" sz="10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灰色のセルは自動入力です。</a:t>
          </a:r>
          <a:endParaRPr lang="ja-JP" altLang="ja-JP" sz="10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行の追加等で自動計算がずれる可能性があるので、</a:t>
          </a:r>
          <a:r>
            <a:rPr kumimoji="1" lang="ja-JP" altLang="ja-JP" sz="1000" b="1">
              <a:solidFill>
                <a:schemeClr val="dk1"/>
              </a:solidFill>
              <a:effectLst/>
              <a:latin typeface="+mn-lt"/>
              <a:ea typeface="+mn-ea"/>
              <a:cs typeface="+mn-cs"/>
            </a:rPr>
            <a:t>入力後は合計金額を確認してください。</a:t>
          </a:r>
          <a:endParaRPr lang="ja-JP" altLang="ja-JP" sz="1000">
            <a:effectLst/>
          </a:endParaRPr>
        </a:p>
      </xdr:txBody>
    </xdr:sp>
    <xdr:clientData/>
  </xdr:twoCellAnchor>
  <xdr:twoCellAnchor>
    <xdr:from>
      <xdr:col>14</xdr:col>
      <xdr:colOff>662194</xdr:colOff>
      <xdr:row>17</xdr:row>
      <xdr:rowOff>314325</xdr:rowOff>
    </xdr:from>
    <xdr:to>
      <xdr:col>22</xdr:col>
      <xdr:colOff>168551</xdr:colOff>
      <xdr:row>21</xdr:row>
      <xdr:rowOff>219074</xdr:rowOff>
    </xdr:to>
    <xdr:sp macro="" textlink="">
      <xdr:nvSpPr>
        <xdr:cNvPr id="13" name="角丸四角形吹き出し 12">
          <a:extLst>
            <a:ext uri="{FF2B5EF4-FFF2-40B4-BE49-F238E27FC236}">
              <a16:creationId xmlns:a16="http://schemas.microsoft.com/office/drawing/2014/main" id="{00000000-0008-0000-0000-00000D000000}"/>
            </a:ext>
          </a:extLst>
        </xdr:cNvPr>
        <xdr:cNvSpPr/>
      </xdr:nvSpPr>
      <xdr:spPr>
        <a:xfrm>
          <a:off x="7301119" y="7800975"/>
          <a:ext cx="3621157" cy="1276349"/>
        </a:xfrm>
        <a:prstGeom prst="wedgeRoundRectCallout">
          <a:avLst>
            <a:gd name="adj1" fmla="val -61411"/>
            <a:gd name="adj2" fmla="val 33911"/>
            <a:gd name="adj3" fmla="val 16667"/>
          </a:avLst>
        </a:prstGeom>
        <a:effectLst>
          <a:glow rad="101600">
            <a:schemeClr val="bg1">
              <a:alpha val="60000"/>
            </a:schemeClr>
          </a:glo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r>
            <a:rPr kumimoji="1" lang="ja-JP" altLang="ja-JP" sz="1000" u="sng">
              <a:solidFill>
                <a:schemeClr val="dk1"/>
              </a:solidFill>
              <a:effectLst/>
              <a:latin typeface="+mn-lt"/>
              <a:ea typeface="+mn-ea"/>
              <a:cs typeface="+mn-cs"/>
            </a:rPr>
            <a:t>「</a:t>
          </a:r>
          <a:r>
            <a:rPr kumimoji="1" lang="ja-JP" altLang="en-US" sz="1000" u="sng">
              <a:solidFill>
                <a:schemeClr val="dk1"/>
              </a:solidFill>
              <a:effectLst/>
              <a:latin typeface="+mn-lt"/>
              <a:ea typeface="+mn-ea"/>
              <a:cs typeface="+mn-cs"/>
            </a:rPr>
            <a:t>口頭発表</a:t>
          </a:r>
          <a:r>
            <a:rPr kumimoji="1" lang="en-US" altLang="ja-JP" sz="1000" u="sng">
              <a:solidFill>
                <a:schemeClr val="dk1"/>
              </a:solidFill>
              <a:effectLst/>
              <a:latin typeface="+mn-lt"/>
              <a:ea typeface="+mn-ea"/>
              <a:cs typeface="+mn-cs"/>
            </a:rPr>
            <a:t>(</a:t>
          </a:r>
          <a:r>
            <a:rPr kumimoji="1" lang="ja-JP" altLang="en-US" sz="1000" u="sng">
              <a:solidFill>
                <a:schemeClr val="dk1"/>
              </a:solidFill>
              <a:effectLst/>
              <a:latin typeface="+mn-lt"/>
              <a:ea typeface="+mn-ea"/>
              <a:cs typeface="+mn-cs"/>
            </a:rPr>
            <a:t>含ポスター</a:t>
          </a:r>
          <a:r>
            <a:rPr kumimoji="1" lang="en-US" altLang="ja-JP" sz="1000" u="sng">
              <a:solidFill>
                <a:schemeClr val="dk1"/>
              </a:solidFill>
              <a:effectLst/>
              <a:latin typeface="+mn-lt"/>
              <a:ea typeface="+mn-ea"/>
              <a:cs typeface="+mn-cs"/>
            </a:rPr>
            <a:t>)</a:t>
          </a:r>
          <a:r>
            <a:rPr kumimoji="1" lang="ja-JP" altLang="en-US" sz="1000" u="sng">
              <a:solidFill>
                <a:schemeClr val="dk1"/>
              </a:solidFill>
              <a:effectLst/>
              <a:latin typeface="+mn-lt"/>
              <a:ea typeface="+mn-ea"/>
              <a:cs typeface="+mn-cs"/>
            </a:rPr>
            <a:t>、論文、特許等</a:t>
          </a:r>
          <a:r>
            <a:rPr kumimoji="1" lang="ja-JP" altLang="ja-JP" sz="1000" u="sng">
              <a:solidFill>
                <a:schemeClr val="dk1"/>
              </a:solidFill>
              <a:effectLst/>
              <a:latin typeface="+mn-lt"/>
              <a:ea typeface="+mn-ea"/>
              <a:cs typeface="+mn-cs"/>
            </a:rPr>
            <a:t>」</a:t>
          </a:r>
          <a:r>
            <a:rPr kumimoji="1" lang="ja-JP" altLang="en-US" sz="1000" u="sng">
              <a:solidFill>
                <a:schemeClr val="dk1"/>
              </a:solidFill>
              <a:effectLst/>
              <a:latin typeface="+mn-lt"/>
              <a:ea typeface="+mn-ea"/>
              <a:cs typeface="+mn-cs"/>
            </a:rPr>
            <a:t>の</a:t>
          </a:r>
          <a:r>
            <a:rPr kumimoji="1" lang="ja-JP" altLang="ja-JP" sz="1000" u="sng">
              <a:solidFill>
                <a:schemeClr val="dk1"/>
              </a:solidFill>
              <a:effectLst/>
              <a:latin typeface="+mn-lt"/>
              <a:ea typeface="+mn-ea"/>
              <a:cs typeface="+mn-cs"/>
            </a:rPr>
            <a:t>行を追加する場合</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①</a:t>
          </a:r>
          <a:r>
            <a:rPr kumimoji="1" lang="en-US" altLang="ja-JP" sz="1000">
              <a:solidFill>
                <a:schemeClr val="dk1"/>
              </a:solidFill>
              <a:effectLst/>
              <a:latin typeface="+mn-lt"/>
              <a:ea typeface="+mn-ea"/>
              <a:cs typeface="+mn-cs"/>
            </a:rPr>
            <a:t>22</a:t>
          </a:r>
          <a:r>
            <a:rPr kumimoji="1" lang="ja-JP" altLang="ja-JP" sz="1000" b="0">
              <a:solidFill>
                <a:schemeClr val="dk1"/>
              </a:solidFill>
              <a:effectLst/>
              <a:latin typeface="+mn-lt"/>
              <a:ea typeface="+mn-ea"/>
              <a:cs typeface="+mn-cs"/>
            </a:rPr>
            <a:t>行</a:t>
          </a:r>
          <a:r>
            <a:rPr kumimoji="1" lang="ja-JP" altLang="en-US" sz="1000" b="0">
              <a:solidFill>
                <a:schemeClr val="dk1"/>
              </a:solidFill>
              <a:effectLst/>
              <a:latin typeface="+mn-lt"/>
              <a:ea typeface="+mn-ea"/>
              <a:cs typeface="+mn-cs"/>
            </a:rPr>
            <a:t>目</a:t>
          </a:r>
          <a:r>
            <a:rPr kumimoji="1" lang="ja-JP" altLang="ja-JP" sz="1000">
              <a:solidFill>
                <a:schemeClr val="dk1"/>
              </a:solidFill>
              <a:effectLst/>
              <a:latin typeface="+mn-lt"/>
              <a:ea typeface="+mn-ea"/>
              <a:cs typeface="+mn-cs"/>
            </a:rPr>
            <a:t>を選択して「コピー」</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②「ホーム」タブの「挿入」ボタンを押す</a:t>
          </a:r>
          <a:endParaRPr lang="ja-JP" altLang="ja-JP" sz="10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灰色のセルは自動入力です。</a:t>
          </a:r>
          <a:endParaRPr lang="ja-JP" altLang="ja-JP" sz="10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行の追加等で自動計算がずれる可能性があるので、</a:t>
          </a:r>
          <a:endParaRPr kumimoji="1" lang="en-US" altLang="ja-JP" sz="1000" b="0">
            <a:solidFill>
              <a:schemeClr val="dk1"/>
            </a:solidFill>
            <a:effectLst/>
            <a:latin typeface="+mn-lt"/>
            <a:ea typeface="+mn-ea"/>
            <a:cs typeface="+mn-cs"/>
          </a:endParaRPr>
        </a:p>
        <a:p>
          <a:r>
            <a:rPr kumimoji="1" lang="ja-JP" altLang="en-US" sz="1000" b="0">
              <a:solidFill>
                <a:schemeClr val="dk1"/>
              </a:solidFill>
              <a:effectLst/>
              <a:latin typeface="+mn-lt"/>
              <a:ea typeface="+mn-ea"/>
              <a:cs typeface="+mn-cs"/>
            </a:rPr>
            <a:t>　</a:t>
          </a:r>
          <a:r>
            <a:rPr kumimoji="1" lang="ja-JP" altLang="ja-JP" sz="1000" b="1">
              <a:solidFill>
                <a:schemeClr val="dk1"/>
              </a:solidFill>
              <a:effectLst/>
              <a:latin typeface="+mn-lt"/>
              <a:ea typeface="+mn-ea"/>
              <a:cs typeface="+mn-cs"/>
            </a:rPr>
            <a:t>入力後は合計</a:t>
          </a:r>
          <a:r>
            <a:rPr kumimoji="1" lang="ja-JP" altLang="en-US" sz="1000" b="1">
              <a:solidFill>
                <a:schemeClr val="dk1"/>
              </a:solidFill>
              <a:effectLst/>
              <a:latin typeface="+mn-lt"/>
              <a:ea typeface="+mn-ea"/>
              <a:cs typeface="+mn-cs"/>
            </a:rPr>
            <a:t>件数</a:t>
          </a:r>
          <a:r>
            <a:rPr kumimoji="1" lang="ja-JP" altLang="ja-JP" sz="1000" b="1">
              <a:solidFill>
                <a:schemeClr val="dk1"/>
              </a:solidFill>
              <a:effectLst/>
              <a:latin typeface="+mn-lt"/>
              <a:ea typeface="+mn-ea"/>
              <a:cs typeface="+mn-cs"/>
            </a:rPr>
            <a:t>を確認してください。</a:t>
          </a:r>
          <a:endParaRPr lang="ja-JP" altLang="ja-JP" sz="1000">
            <a:effectLst/>
          </a:endParaRPr>
        </a:p>
      </xdr:txBody>
    </xdr:sp>
    <xdr:clientData/>
  </xdr:twoCellAnchor>
  <xdr:twoCellAnchor>
    <xdr:from>
      <xdr:col>14</xdr:col>
      <xdr:colOff>142876</xdr:colOff>
      <xdr:row>4</xdr:row>
      <xdr:rowOff>0</xdr:rowOff>
    </xdr:from>
    <xdr:to>
      <xdr:col>14</xdr:col>
      <xdr:colOff>390526</xdr:colOff>
      <xdr:row>11</xdr:row>
      <xdr:rowOff>209550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6781801" y="1076325"/>
          <a:ext cx="247650" cy="2124075"/>
        </a:xfrm>
        <a:prstGeom prst="rightBrace">
          <a:avLst/>
        </a:prstGeom>
        <a:ln w="38100">
          <a:solidFill>
            <a:srgbClr val="00B0F0"/>
          </a:solidFill>
        </a:ln>
        <a:effectLst>
          <a:glow rad="228600">
            <a:schemeClr val="bg1">
              <a:alpha val="40000"/>
            </a:schemeClr>
          </a:glow>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527958</xdr:colOff>
      <xdr:row>6</xdr:row>
      <xdr:rowOff>85725</xdr:rowOff>
    </xdr:from>
    <xdr:to>
      <xdr:col>20</xdr:col>
      <xdr:colOff>650421</xdr:colOff>
      <xdr:row>9</xdr:row>
      <xdr:rowOff>180975</xdr:rowOff>
    </xdr:to>
    <xdr:sp macro="" textlink="">
      <xdr:nvSpPr>
        <xdr:cNvPr id="7" name="角丸四角形吹き出し 12">
          <a:extLst>
            <a:ext uri="{FF2B5EF4-FFF2-40B4-BE49-F238E27FC236}">
              <a16:creationId xmlns:a16="http://schemas.microsoft.com/office/drawing/2014/main" id="{00000000-0008-0000-0000-000007000000}"/>
            </a:ext>
          </a:extLst>
        </xdr:cNvPr>
        <xdr:cNvSpPr/>
      </xdr:nvSpPr>
      <xdr:spPr>
        <a:xfrm>
          <a:off x="7166883" y="1676400"/>
          <a:ext cx="2865663" cy="981075"/>
        </a:xfrm>
        <a:prstGeom prst="roundRect">
          <a:avLst/>
        </a:prstGeom>
        <a:effectLst>
          <a:glow rad="101600">
            <a:schemeClr val="bg1">
              <a:alpha val="60000"/>
            </a:schemeClr>
          </a:glow>
        </a:effectLst>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r>
            <a:rPr kumimoji="1" lang="ja-JP" altLang="en-US" sz="1000" b="1" u="none">
              <a:solidFill>
                <a:schemeClr val="dk1"/>
              </a:solidFill>
              <a:effectLst/>
              <a:latin typeface="+mn-lt"/>
              <a:ea typeface="+mn-ea"/>
              <a:cs typeface="+mn-cs"/>
            </a:rPr>
            <a:t>課題</a:t>
          </a:r>
          <a:r>
            <a:rPr kumimoji="1" lang="en-US" altLang="ja-JP" sz="1000" b="1" u="none">
              <a:solidFill>
                <a:schemeClr val="dk1"/>
              </a:solidFill>
              <a:effectLst/>
              <a:latin typeface="+mn-lt"/>
              <a:ea typeface="+mn-ea"/>
              <a:cs typeface="+mn-cs"/>
            </a:rPr>
            <a:t>ID</a:t>
          </a:r>
          <a:r>
            <a:rPr kumimoji="1" lang="ja-JP" altLang="en-US" sz="1000" u="none">
              <a:solidFill>
                <a:schemeClr val="dk1"/>
              </a:solidFill>
              <a:effectLst/>
              <a:latin typeface="+mn-lt"/>
              <a:ea typeface="+mn-ea"/>
              <a:cs typeface="+mn-cs"/>
            </a:rPr>
            <a:t>と</a:t>
          </a:r>
          <a:r>
            <a:rPr kumimoji="1" lang="ja-JP" altLang="en-US" sz="1000" b="1" u="none">
              <a:solidFill>
                <a:schemeClr val="dk1"/>
              </a:solidFill>
              <a:effectLst/>
              <a:latin typeface="+mn-lt"/>
              <a:ea typeface="+mn-ea"/>
              <a:cs typeface="+mn-cs"/>
            </a:rPr>
            <a:t>氏名（空白無しフルネーム）</a:t>
          </a:r>
          <a:r>
            <a:rPr kumimoji="1" lang="ja-JP" altLang="en-US" sz="1000" u="none">
              <a:solidFill>
                <a:schemeClr val="dk1"/>
              </a:solidFill>
              <a:effectLst/>
              <a:latin typeface="+mn-lt"/>
              <a:ea typeface="+mn-ea"/>
              <a:cs typeface="+mn-cs"/>
            </a:rPr>
            <a:t>を記入すると、灰色のセルは自動入力されます。</a:t>
          </a:r>
          <a:endParaRPr kumimoji="1" lang="en-US" altLang="ja-JP" sz="1000" u="none">
            <a:solidFill>
              <a:schemeClr val="dk1"/>
            </a:solidFill>
            <a:effectLst/>
            <a:latin typeface="+mn-lt"/>
            <a:ea typeface="+mn-ea"/>
            <a:cs typeface="+mn-cs"/>
          </a:endParaRPr>
        </a:p>
        <a:p>
          <a:r>
            <a:rPr kumimoji="1" lang="ja-JP" altLang="en-US" sz="1000" u="none">
              <a:solidFill>
                <a:schemeClr val="dk1"/>
              </a:solidFill>
              <a:effectLst/>
              <a:latin typeface="+mn-lt"/>
              <a:ea typeface="+mn-ea"/>
              <a:cs typeface="+mn-cs"/>
            </a:rPr>
            <a:t>自身の所属に修正が必要な場合はお手数ですが手打ちでご入力ください。</a:t>
          </a:r>
          <a:endParaRPr lang="ja-JP" altLang="ja-JP" sz="1000" u="none">
            <a:effectLs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22</xdr:col>
      <xdr:colOff>28575</xdr:colOff>
      <xdr:row>2</xdr:row>
      <xdr:rowOff>0</xdr:rowOff>
    </xdr:from>
    <xdr:ext cx="184731" cy="264560"/>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2353925" y="228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22</xdr:col>
      <xdr:colOff>28575</xdr:colOff>
      <xdr:row>58</xdr:row>
      <xdr:rowOff>0</xdr:rowOff>
    </xdr:from>
    <xdr:ext cx="184731" cy="264560"/>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353925" y="4922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2" name="テキスト ボックス 1">
          <a:extLst>
            <a:ext uri="{FF2B5EF4-FFF2-40B4-BE49-F238E27FC236}">
              <a16:creationId xmlns:a16="http://schemas.microsoft.com/office/drawing/2014/main" id="{B8117F6D-241F-4318-8DCA-AE4E6AB230CB}"/>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twoCellAnchor>
    <xdr:from>
      <xdr:col>14</xdr:col>
      <xdr:colOff>664465</xdr:colOff>
      <xdr:row>0</xdr:row>
      <xdr:rowOff>117037</xdr:rowOff>
    </xdr:from>
    <xdr:to>
      <xdr:col>14</xdr:col>
      <xdr:colOff>1781190</xdr:colOff>
      <xdr:row>0</xdr:row>
      <xdr:rowOff>533071</xdr:rowOff>
    </xdr:to>
    <xdr:sp macro="[1]!ファイル取り込み2025" textlink="">
      <xdr:nvSpPr>
        <xdr:cNvPr id="3" name="正方形/長方形 2">
          <a:extLst>
            <a:ext uri="{FF2B5EF4-FFF2-40B4-BE49-F238E27FC236}">
              <a16:creationId xmlns:a16="http://schemas.microsoft.com/office/drawing/2014/main" id="{F3ABB11F-BE35-4E73-9A90-66E1212D1442}"/>
            </a:ext>
          </a:extLst>
        </xdr:cNvPr>
        <xdr:cNvSpPr/>
      </xdr:nvSpPr>
      <xdr:spPr>
        <a:xfrm>
          <a:off x="6849365" y="117037"/>
          <a:ext cx="1116725" cy="416034"/>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b="1">
              <a:solidFill>
                <a:srgbClr val="FFFF00"/>
              </a:solidFill>
              <a:latin typeface="メイリオ" panose="020B0604030504040204" pitchFamily="50" charset="-128"/>
              <a:ea typeface="メイリオ" panose="020B0604030504040204" pitchFamily="50" charset="-128"/>
            </a:rPr>
            <a:t>データ取込</a:t>
          </a:r>
          <a:endParaRPr kumimoji="1" lang="en-US" altLang="ja-JP" sz="1200" b="1">
            <a:solidFill>
              <a:srgbClr val="FFFF00"/>
            </a:solidFill>
            <a:latin typeface="メイリオ" panose="020B0604030504040204" pitchFamily="50" charset="-128"/>
            <a:ea typeface="メイリオ" panose="020B0604030504040204" pitchFamily="50" charset="-128"/>
          </a:endParaRPr>
        </a:p>
        <a:p>
          <a:pPr algn="ctr"/>
          <a:endParaRPr kumimoji="1" lang="ja-JP" altLang="en-US" sz="1200" b="1">
            <a:latin typeface="メイリオ" panose="020B0604030504040204" pitchFamily="50" charset="-128"/>
            <a:ea typeface="メイリオ" panose="020B0604030504040204" pitchFamily="50" charset="-128"/>
          </a:endParaRPr>
        </a:p>
      </xdr:txBody>
    </xdr:sp>
    <xdr:clientData/>
  </xdr:twoCellAnchor>
  <xdr:oneCellAnchor>
    <xdr:from>
      <xdr:col>23</xdr:col>
      <xdr:colOff>28575</xdr:colOff>
      <xdr:row>4</xdr:row>
      <xdr:rowOff>0</xdr:rowOff>
    </xdr:from>
    <xdr:ext cx="184731" cy="264560"/>
    <xdr:sp macro="" textlink="">
      <xdr:nvSpPr>
        <xdr:cNvPr id="5" name="テキスト ボックス 4">
          <a:extLst>
            <a:ext uri="{FF2B5EF4-FFF2-40B4-BE49-F238E27FC236}">
              <a16:creationId xmlns:a16="http://schemas.microsoft.com/office/drawing/2014/main" id="{8EB6063D-0695-4DEF-A7BE-925BAE9C9BAF}"/>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7" name="テキスト ボックス 6">
          <a:extLst>
            <a:ext uri="{FF2B5EF4-FFF2-40B4-BE49-F238E27FC236}">
              <a16:creationId xmlns:a16="http://schemas.microsoft.com/office/drawing/2014/main" id="{111CF536-68F7-43F5-AE28-BC9CC67078AA}"/>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0" name="テキスト ボックス 9">
          <a:extLst>
            <a:ext uri="{FF2B5EF4-FFF2-40B4-BE49-F238E27FC236}">
              <a16:creationId xmlns:a16="http://schemas.microsoft.com/office/drawing/2014/main" id="{40CCA87F-F28A-4DCE-85DA-CB08D61BC0EC}"/>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1" name="テキスト ボックス 10">
          <a:extLst>
            <a:ext uri="{FF2B5EF4-FFF2-40B4-BE49-F238E27FC236}">
              <a16:creationId xmlns:a16="http://schemas.microsoft.com/office/drawing/2014/main" id="{37B79DCD-BF85-4602-985F-0FACD629570D}"/>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2" name="テキスト ボックス 11">
          <a:extLst>
            <a:ext uri="{FF2B5EF4-FFF2-40B4-BE49-F238E27FC236}">
              <a16:creationId xmlns:a16="http://schemas.microsoft.com/office/drawing/2014/main" id="{FD7FD811-631B-4518-B161-643791F1D89F}"/>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3" name="テキスト ボックス 12">
          <a:extLst>
            <a:ext uri="{FF2B5EF4-FFF2-40B4-BE49-F238E27FC236}">
              <a16:creationId xmlns:a16="http://schemas.microsoft.com/office/drawing/2014/main" id="{D62759E2-DA59-4CE9-9C69-C0A5C99E0B64}"/>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4" name="テキスト ボックス 13">
          <a:extLst>
            <a:ext uri="{FF2B5EF4-FFF2-40B4-BE49-F238E27FC236}">
              <a16:creationId xmlns:a16="http://schemas.microsoft.com/office/drawing/2014/main" id="{11C664B3-505B-4161-8DD8-675A196E40B8}"/>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5" name="テキスト ボックス 14">
          <a:extLst>
            <a:ext uri="{FF2B5EF4-FFF2-40B4-BE49-F238E27FC236}">
              <a16:creationId xmlns:a16="http://schemas.microsoft.com/office/drawing/2014/main" id="{6B3C96B7-44B9-45DC-A26E-FF92EE1F81E3}"/>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6" name="テキスト ボックス 15">
          <a:extLst>
            <a:ext uri="{FF2B5EF4-FFF2-40B4-BE49-F238E27FC236}">
              <a16:creationId xmlns:a16="http://schemas.microsoft.com/office/drawing/2014/main" id="{B41133F6-0E12-457E-B081-126A0792CBDF}"/>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7" name="テキスト ボックス 16">
          <a:extLst>
            <a:ext uri="{FF2B5EF4-FFF2-40B4-BE49-F238E27FC236}">
              <a16:creationId xmlns:a16="http://schemas.microsoft.com/office/drawing/2014/main" id="{C7009987-05BF-410B-87A6-E3050809738F}"/>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23</xdr:col>
      <xdr:colOff>28575</xdr:colOff>
      <xdr:row>4</xdr:row>
      <xdr:rowOff>0</xdr:rowOff>
    </xdr:from>
    <xdr:ext cx="184731" cy="264560"/>
    <xdr:sp macro="" textlink="">
      <xdr:nvSpPr>
        <xdr:cNvPr id="18" name="テキスト ボックス 17">
          <a:extLst>
            <a:ext uri="{FF2B5EF4-FFF2-40B4-BE49-F238E27FC236}">
              <a16:creationId xmlns:a16="http://schemas.microsoft.com/office/drawing/2014/main" id="{638F69FE-3F7D-43FB-9B3E-E82F7C438CB2}"/>
            </a:ext>
          </a:extLst>
        </xdr:cNvPr>
        <xdr:cNvSpPr txBox="1"/>
      </xdr:nvSpPr>
      <xdr:spPr>
        <a:xfrm>
          <a:off x="14963775" y="144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twoCellAnchor>
    <xdr:from>
      <xdr:col>13</xdr:col>
      <xdr:colOff>1637631</xdr:colOff>
      <xdr:row>2</xdr:row>
      <xdr:rowOff>459539</xdr:rowOff>
    </xdr:from>
    <xdr:to>
      <xdr:col>17</xdr:col>
      <xdr:colOff>586048</xdr:colOff>
      <xdr:row>3</xdr:row>
      <xdr:rowOff>1034872</xdr:rowOff>
    </xdr:to>
    <xdr:sp macro="" textlink="">
      <xdr:nvSpPr>
        <xdr:cNvPr id="19" name="吹き出し: 四角形 18">
          <a:extLst>
            <a:ext uri="{FF2B5EF4-FFF2-40B4-BE49-F238E27FC236}">
              <a16:creationId xmlns:a16="http://schemas.microsoft.com/office/drawing/2014/main" id="{FFDB1CE9-1258-488A-A4EE-3DD1507E97D3}"/>
            </a:ext>
          </a:extLst>
        </xdr:cNvPr>
        <xdr:cNvSpPr/>
      </xdr:nvSpPr>
      <xdr:spPr>
        <a:xfrm>
          <a:off x="6583947" y="1746250"/>
          <a:ext cx="2741706" cy="1068293"/>
        </a:xfrm>
        <a:prstGeom prst="wedgeRectCallout">
          <a:avLst>
            <a:gd name="adj1" fmla="val 56047"/>
            <a:gd name="adj2" fmla="val 88254"/>
          </a:avLst>
        </a:prstGeom>
        <a:solidFill>
          <a:srgbClr val="FF66FF"/>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l"/>
          <a:r>
            <a:rPr kumimoji="1" lang="ja-JP" altLang="en-US" sz="1600" b="1">
              <a:solidFill>
                <a:schemeClr val="bg1"/>
              </a:solidFill>
            </a:rPr>
            <a:t>受入研究者の氏名の間の空白（スペース）をなくすこと。</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kihagi.nims.go.jp\ECDiv\ACO\10_NIMS&#36899;&#25658;&#25312;&#28857;&#25512;&#36914;&#21046;&#24230;\03.&#23529;&#26619;&#20250;&#25505;&#28857;&#12539;&#35413;&#28857;&#12539;&#25505;&#21542;\2025&#65288;R7&#65289;&#24180;&#24230;\&#26356;&#26032;%202016-2025&#24180;&#24230;_&#36899;&#25658;&#25312;&#28857;&#25512;&#36914;&#21046;&#24230;_&#30003;&#35531;&#32773;&#12522;&#12473;&#12488;&#26368;&#32066;&#29256;%20-.xlsm" TargetMode="External"/><Relationship Id="rId1" Type="http://schemas.openxmlformats.org/officeDocument/2006/relationships/externalLinkPath" Target="/ACO/10_NIMS&#36899;&#25658;&#25312;&#28857;&#25512;&#36914;&#21046;&#24230;/03.&#23529;&#26619;&#20250;&#25505;&#28857;&#12539;&#35413;&#28857;&#12539;&#25505;&#21542;/2025&#65288;R7&#65289;&#24180;&#24230;/&#26356;&#26032;%202016-2025&#24180;&#24230;_&#36899;&#25658;&#25312;&#28857;&#25512;&#36914;&#21046;&#24230;_&#30003;&#35531;&#32773;&#12522;&#12473;&#12488;&#26368;&#32066;&#29256;%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025年度"/>
      <sheetName val="2024年度"/>
      <sheetName val="2022年度"/>
      <sheetName val="2021年度"/>
      <sheetName val="2020年度"/>
      <sheetName val="2019年度"/>
      <sheetName val="2023年度"/>
      <sheetName val="2018年度"/>
      <sheetName val="2017年度"/>
      <sheetName val="2016年度"/>
    </sheetNames>
    <definedNames>
      <definedName name="ファイル取り込み2025"/>
    </defined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6" Type="http://schemas.openxmlformats.org/officeDocument/2006/relationships/hyperlink" Target="mailto:nakanishi.takashi@nims.go.jp" TargetMode="External"/><Relationship Id="rId21" Type="http://schemas.openxmlformats.org/officeDocument/2006/relationships/hyperlink" Target="mailto:osada.toshio@nims.go.jp" TargetMode="External"/><Relationship Id="rId34" Type="http://schemas.openxmlformats.org/officeDocument/2006/relationships/hyperlink" Target="mailto:IMURA.Masataka@nims.go.jp" TargetMode="External"/><Relationship Id="rId42" Type="http://schemas.openxmlformats.org/officeDocument/2006/relationships/hyperlink" Target="mailto:nagao.tadaaki@nims.go.jp" TargetMode="External"/><Relationship Id="rId47" Type="http://schemas.openxmlformats.org/officeDocument/2006/relationships/hyperlink" Target="mailto:nakano.satoshi@nims.go.jp" TargetMode="External"/><Relationship Id="rId50" Type="http://schemas.openxmlformats.org/officeDocument/2006/relationships/hyperlink" Target="mailto:sakuraba.yuya@nims.go.jp" TargetMode="External"/><Relationship Id="rId55" Type="http://schemas.openxmlformats.org/officeDocument/2006/relationships/hyperlink" Target="mailto:ohmura.takahito@nims.go.jp" TargetMode="External"/><Relationship Id="rId63" Type="http://schemas.openxmlformats.org/officeDocument/2006/relationships/hyperlink" Target="mailto:ikeda.ayako@nims.go.jp" TargetMode="External"/><Relationship Id="rId68" Type="http://schemas.openxmlformats.org/officeDocument/2006/relationships/comments" Target="../comments1.xml"/><Relationship Id="rId7" Type="http://schemas.openxmlformats.org/officeDocument/2006/relationships/hyperlink" Target="mailto:fudouzi.hiroshi@nims.go.jp" TargetMode="External"/><Relationship Id="rId2" Type="http://schemas.openxmlformats.org/officeDocument/2006/relationships/hyperlink" Target="mailto:tsukagoshi.kazuhito@nims.go.jp" TargetMode="External"/><Relationship Id="rId16" Type="http://schemas.openxmlformats.org/officeDocument/2006/relationships/hyperlink" Target="mailto:hayashi.hironobu@nims.go.jp" TargetMode="External"/><Relationship Id="rId29" Type="http://schemas.openxmlformats.org/officeDocument/2006/relationships/hyperlink" Target="mailto:nakane.takayuki@nims.go.jp" TargetMode="External"/><Relationship Id="rId11" Type="http://schemas.openxmlformats.org/officeDocument/2006/relationships/hyperlink" Target="mailto:yusa.hitoshi@nims.go.jp" TargetMode="External"/><Relationship Id="rId24" Type="http://schemas.openxmlformats.org/officeDocument/2006/relationships/hyperlink" Target="mailto:matsumoto.ryo@nims.go.jp" TargetMode="External"/><Relationship Id="rId32" Type="http://schemas.openxmlformats.org/officeDocument/2006/relationships/hyperlink" Target="mailto:naito.masanobu@nims.go.jp" TargetMode="External"/><Relationship Id="rId37" Type="http://schemas.openxmlformats.org/officeDocument/2006/relationships/hyperlink" Target="mailto:sakuraba.yuya@nims.go.jp" TargetMode="External"/><Relationship Id="rId40" Type="http://schemas.openxmlformats.org/officeDocument/2006/relationships/hyperlink" Target="mailto:yamazaki.tomohiko@nims.go.jp" TargetMode="External"/><Relationship Id="rId45" Type="http://schemas.openxmlformats.org/officeDocument/2006/relationships/hyperlink" Target="mailto:ooi.shuuichi@nims.go.jp" TargetMode="External"/><Relationship Id="rId53" Type="http://schemas.openxmlformats.org/officeDocument/2006/relationships/hyperlink" Target="mailto:nomura.akihiro@nims.go.jp" TargetMode="External"/><Relationship Id="rId58" Type="http://schemas.openxmlformats.org/officeDocument/2006/relationships/hyperlink" Target="mailto:hashi.kenjiro@nims.go.jp" TargetMode="External"/><Relationship Id="rId66" Type="http://schemas.openxmlformats.org/officeDocument/2006/relationships/drawing" Target="../drawings/drawing2.xml"/><Relationship Id="rId5" Type="http://schemas.openxmlformats.org/officeDocument/2006/relationships/hyperlink" Target="mailto:ohkubo.tadakatsu@nims.go.jp" TargetMode="External"/><Relationship Id="rId61" Type="http://schemas.openxmlformats.org/officeDocument/2006/relationships/hyperlink" Target="mailto:koizumi.satoshi@nims.go.jp" TargetMode="External"/><Relationship Id="rId19" Type="http://schemas.openxmlformats.org/officeDocument/2006/relationships/hyperlink" Target="mailto:yoshikawa.chiaki@nims.go.jp" TargetMode="External"/><Relationship Id="rId14" Type="http://schemas.openxmlformats.org/officeDocument/2006/relationships/hyperlink" Target="mailto:kawamura.fumio@nims.go.jp" TargetMode="External"/><Relationship Id="rId22" Type="http://schemas.openxmlformats.org/officeDocument/2006/relationships/hyperlink" Target="mailto:takahashi.yukiko@nims.go.jp" TargetMode="External"/><Relationship Id="rId27" Type="http://schemas.openxmlformats.org/officeDocument/2006/relationships/hyperlink" Target="mailto:emura.satoshi@nims.go.jp" TargetMode="External"/><Relationship Id="rId30" Type="http://schemas.openxmlformats.org/officeDocument/2006/relationships/hyperlink" Target="mailto:natsume.kyohei@nims.go.jp" TargetMode="External"/><Relationship Id="rId35" Type="http://schemas.openxmlformats.org/officeDocument/2006/relationships/hyperlink" Target="mailto:nagamura.naoka@nims.go.jp" TargetMode="External"/><Relationship Id="rId43" Type="http://schemas.openxmlformats.org/officeDocument/2006/relationships/hyperlink" Target="mailto:noguchi.hidenori@nims.go.jp" TargetMode="External"/><Relationship Id="rId48" Type="http://schemas.openxmlformats.org/officeDocument/2006/relationships/hyperlink" Target="mailto:tsutsumi.yusuke@nims.go.jp" TargetMode="External"/><Relationship Id="rId56" Type="http://schemas.openxmlformats.org/officeDocument/2006/relationships/hyperlink" Target="mailto:ogawa.yuhei@nims.go.jp" TargetMode="External"/><Relationship Id="rId64" Type="http://schemas.openxmlformats.org/officeDocument/2006/relationships/hyperlink" Target="mailto:nishikawa.kei@nims.go.jp" TargetMode="External"/><Relationship Id="rId8" Type="http://schemas.openxmlformats.org/officeDocument/2006/relationships/hyperlink" Target="mailto:sahara.ryoji@nims.go.jp" TargetMode="External"/><Relationship Id="rId51" Type="http://schemas.openxmlformats.org/officeDocument/2006/relationships/hyperlink" Target="mailto:sumiya.masatomo@nims.go.jp" TargetMode="External"/><Relationship Id="rId3" Type="http://schemas.openxmlformats.org/officeDocument/2006/relationships/hyperlink" Target="mailto:isogami.shinji@nims.go.jp" TargetMode="External"/><Relationship Id="rId12" Type="http://schemas.openxmlformats.org/officeDocument/2006/relationships/hyperlink" Target="mailto:hatakeyama.tomotaka@nims.go.jp" TargetMode="External"/><Relationship Id="rId17" Type="http://schemas.openxmlformats.org/officeDocument/2006/relationships/hyperlink" Target="mailto:segawa.hiroyo@nims.go.jp" TargetMode="External"/><Relationship Id="rId25" Type="http://schemas.openxmlformats.org/officeDocument/2006/relationships/hyperlink" Target="mailto:furuse.hiroaki@nims.go.jp" TargetMode="External"/><Relationship Id="rId33" Type="http://schemas.openxmlformats.org/officeDocument/2006/relationships/hyperlink" Target="mailto:iguchi.ryo@nims.go.jp" TargetMode="External"/><Relationship Id="rId38" Type="http://schemas.openxmlformats.org/officeDocument/2006/relationships/hyperlink" Target="mailto:morita.koji@nims.go.jp" TargetMode="External"/><Relationship Id="rId46" Type="http://schemas.openxmlformats.org/officeDocument/2006/relationships/hyperlink" Target="mailto:ode.machiko@nims.go.jp" TargetMode="External"/><Relationship Id="rId59" Type="http://schemas.openxmlformats.org/officeDocument/2006/relationships/hyperlink" Target="mailto:hayashi.hironobu@nims.go.jp" TargetMode="External"/><Relationship Id="rId67" Type="http://schemas.openxmlformats.org/officeDocument/2006/relationships/vmlDrawing" Target="../drawings/vmlDrawing2.vml"/><Relationship Id="rId20" Type="http://schemas.openxmlformats.org/officeDocument/2006/relationships/hyperlink" Target="mailto:suzuki.tohru@nims.go.jp" TargetMode="External"/><Relationship Id="rId41" Type="http://schemas.openxmlformats.org/officeDocument/2006/relationships/hyperlink" Target="mailto:suto.hirofumi@nims.go.jp" TargetMode="External"/><Relationship Id="rId54" Type="http://schemas.openxmlformats.org/officeDocument/2006/relationships/hyperlink" Target="mailto:nagaoka.katsumi@nims.go.jp" TargetMode="External"/><Relationship Id="rId62" Type="http://schemas.openxmlformats.org/officeDocument/2006/relationships/hyperlink" Target="mailto:hirota.noriyuki@nims.go.jp" TargetMode="External"/><Relationship Id="rId1" Type="http://schemas.openxmlformats.org/officeDocument/2006/relationships/hyperlink" Target="mailto:somekawa.hidetoshi@nims.go.jp" TargetMode="External"/><Relationship Id="rId6" Type="http://schemas.openxmlformats.org/officeDocument/2006/relationships/hyperlink" Target="mailto:hiromoto.sachiko@nims.go.jp" TargetMode="External"/><Relationship Id="rId15" Type="http://schemas.openxmlformats.org/officeDocument/2006/relationships/hyperlink" Target="mailto:banno.nobuya@nims.go.jp" TargetMode="External"/><Relationship Id="rId23" Type="http://schemas.openxmlformats.org/officeDocument/2006/relationships/hyperlink" Target="mailto:ikeda.ayako@nims.go.jp" TargetMode="External"/><Relationship Id="rId28" Type="http://schemas.openxmlformats.org/officeDocument/2006/relationships/hyperlink" Target="mailto:yoshikawa.chiaki@nims.go.jp" TargetMode="External"/><Relationship Id="rId36" Type="http://schemas.openxmlformats.org/officeDocument/2006/relationships/hyperlink" Target="mailto:kakisawa.hideki@nims.go.jp" TargetMode="External"/><Relationship Id="rId49" Type="http://schemas.openxmlformats.org/officeDocument/2006/relationships/hyperlink" Target="mailto:hirota.noriyuki@nims.go.jp" TargetMode="External"/><Relationship Id="rId57" Type="http://schemas.openxmlformats.org/officeDocument/2006/relationships/hyperlink" Target="mailto:ueki.takeshi@nims.go.jp" TargetMode="External"/><Relationship Id="rId10" Type="http://schemas.openxmlformats.org/officeDocument/2006/relationships/hyperlink" Target="mailto:hirai.takamasa@nims.go.jp" TargetMode="External"/><Relationship Id="rId31" Type="http://schemas.openxmlformats.org/officeDocument/2006/relationships/hyperlink" Target="mailto:tansho.masataka@nims.go.jp" TargetMode="External"/><Relationship Id="rId44" Type="http://schemas.openxmlformats.org/officeDocument/2006/relationships/hyperlink" Target="mailto:sishii@nims.go.jp" TargetMode="External"/><Relationship Id="rId52" Type="http://schemas.openxmlformats.org/officeDocument/2006/relationships/hyperlink" Target="mailto:sumiya.masatomo@nims.go.jp" TargetMode="External"/><Relationship Id="rId60" Type="http://schemas.openxmlformats.org/officeDocument/2006/relationships/hyperlink" Target="mailto:yamazaki.tomohiko@nims.go.jp" TargetMode="External"/><Relationship Id="rId65" Type="http://schemas.openxmlformats.org/officeDocument/2006/relationships/hyperlink" Target="mailto:kitaura.ryo@nims.go.jp" TargetMode="External"/><Relationship Id="rId4" Type="http://schemas.openxmlformats.org/officeDocument/2006/relationships/hyperlink" Target="mailto:ohkubo.tadakatsu@nims.go.jp" TargetMode="External"/><Relationship Id="rId9" Type="http://schemas.openxmlformats.org/officeDocument/2006/relationships/hyperlink" Target="mailto:nishikawa.kei@nims.go.jp" TargetMode="External"/><Relationship Id="rId13" Type="http://schemas.openxmlformats.org/officeDocument/2006/relationships/hyperlink" Target="mailto:osada.toshio@nims.go.jp" TargetMode="External"/><Relationship Id="rId18" Type="http://schemas.openxmlformats.org/officeDocument/2006/relationships/hyperlink" Target="mailto:custance.oscar@nims.go.jp" TargetMode="External"/><Relationship Id="rId39" Type="http://schemas.openxmlformats.org/officeDocument/2006/relationships/hyperlink" Target="mailto:yamaguchi.takahide@nims.go.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51"/>
  <sheetViews>
    <sheetView tabSelected="1" view="pageBreakPreview" zoomScaleNormal="100" zoomScaleSheetLayoutView="100" workbookViewId="0">
      <selection activeCell="T4" sqref="T4"/>
    </sheetView>
  </sheetViews>
  <sheetFormatPr defaultColWidth="9" defaultRowHeight="20.25" customHeight="1"/>
  <cols>
    <col min="1" max="1" width="9.90625" style="153" customWidth="1"/>
    <col min="2" max="2" width="9.90625" style="72" customWidth="1"/>
    <col min="3" max="3" width="5.6328125" style="153" customWidth="1"/>
    <col min="4" max="7" width="5" style="158" customWidth="1"/>
    <col min="8" max="8" width="5" style="159" customWidth="1"/>
    <col min="9" max="10" width="5" style="158" customWidth="1"/>
    <col min="11" max="12" width="5.453125" style="158" customWidth="1"/>
    <col min="13" max="13" width="3.1796875" style="158" customWidth="1"/>
    <col min="14" max="14" width="12.453125" style="153" customWidth="1"/>
    <col min="15" max="15" width="9" style="153"/>
    <col min="16" max="17" width="9" style="153" hidden="1" customWidth="1"/>
    <col min="18" max="16384" width="9" style="153"/>
  </cols>
  <sheetData>
    <row r="1" spans="1:18" s="68" customFormat="1" ht="16.5" customHeight="1">
      <c r="A1" s="67" t="s">
        <v>42</v>
      </c>
      <c r="D1" s="69"/>
      <c r="E1" s="69"/>
      <c r="F1" s="69"/>
      <c r="G1" s="69"/>
      <c r="H1" s="70"/>
      <c r="I1" s="69"/>
      <c r="J1" s="69"/>
      <c r="K1" s="69"/>
      <c r="L1" s="69"/>
      <c r="M1" s="69"/>
      <c r="N1" s="71" t="s">
        <v>84</v>
      </c>
    </row>
    <row r="2" spans="1:18" s="72" customFormat="1" ht="27.75" customHeight="1">
      <c r="A2" s="160" t="s">
        <v>307</v>
      </c>
      <c r="B2" s="160"/>
      <c r="C2" s="160"/>
      <c r="D2" s="160"/>
      <c r="E2" s="160"/>
      <c r="F2" s="160"/>
      <c r="G2" s="160"/>
      <c r="H2" s="160"/>
      <c r="I2" s="160"/>
      <c r="J2" s="160"/>
      <c r="K2" s="160"/>
      <c r="L2" s="160"/>
      <c r="M2" s="160"/>
      <c r="N2" s="160"/>
    </row>
    <row r="3" spans="1:18" s="72" customFormat="1" ht="27.75" customHeight="1">
      <c r="A3" s="182" t="s">
        <v>86</v>
      </c>
      <c r="B3" s="182"/>
      <c r="C3" s="182"/>
      <c r="D3" s="182"/>
      <c r="E3" s="182"/>
      <c r="F3" s="182"/>
      <c r="G3" s="182"/>
      <c r="H3" s="182"/>
      <c r="I3" s="182"/>
      <c r="J3" s="182"/>
      <c r="K3" s="182"/>
      <c r="L3" s="182"/>
      <c r="M3" s="182"/>
      <c r="N3" s="182"/>
    </row>
    <row r="4" spans="1:18" s="72" customFormat="1" ht="12.75" customHeight="1">
      <c r="A4" s="193" t="s">
        <v>24</v>
      </c>
      <c r="B4" s="193"/>
      <c r="D4" s="73"/>
      <c r="E4" s="73"/>
      <c r="F4" s="73"/>
      <c r="G4" s="73"/>
      <c r="H4" s="74"/>
      <c r="I4" s="73"/>
      <c r="J4" s="73"/>
      <c r="K4" s="73"/>
      <c r="L4" s="73"/>
      <c r="M4" s="73"/>
    </row>
    <row r="5" spans="1:18" s="72" customFormat="1" ht="20.25" customHeight="1">
      <c r="A5" s="176" t="s">
        <v>31</v>
      </c>
      <c r="B5" s="178"/>
      <c r="C5" s="179" t="str">
        <f>IF($C$10=VLOOKUP($E$6,申請一覧!B:BC,18,0),VLOOKUP($E$6,申請一覧!B:BC,2,0),"")</f>
        <v/>
      </c>
      <c r="D5" s="180"/>
      <c r="E5" s="180"/>
      <c r="F5" s="180"/>
      <c r="G5" s="181"/>
      <c r="H5" s="176" t="s">
        <v>34</v>
      </c>
      <c r="I5" s="177"/>
      <c r="J5" s="178"/>
      <c r="K5" s="161" t="s">
        <v>44</v>
      </c>
      <c r="L5" s="162"/>
      <c r="M5" s="75" t="s">
        <v>32</v>
      </c>
      <c r="N5" s="76" t="s">
        <v>43</v>
      </c>
      <c r="P5" s="77" t="s">
        <v>52</v>
      </c>
      <c r="Q5" s="78">
        <f>VALUE(B25)</f>
        <v>0</v>
      </c>
    </row>
    <row r="6" spans="1:18" s="72" customFormat="1" ht="20.25" customHeight="1">
      <c r="A6" s="176" t="s">
        <v>45</v>
      </c>
      <c r="B6" s="178"/>
      <c r="C6" s="238" t="s">
        <v>308</v>
      </c>
      <c r="D6" s="239"/>
      <c r="E6" s="219"/>
      <c r="F6" s="219"/>
      <c r="G6" s="220"/>
      <c r="H6" s="176" t="s">
        <v>35</v>
      </c>
      <c r="I6" s="177"/>
      <c r="J6" s="178"/>
      <c r="K6" s="167"/>
      <c r="L6" s="167"/>
      <c r="M6" s="168"/>
      <c r="N6" s="79" t="s">
        <v>36</v>
      </c>
      <c r="P6" s="77" t="s">
        <v>58</v>
      </c>
      <c r="Q6" s="78">
        <f>VALUE(E25)</f>
        <v>0</v>
      </c>
    </row>
    <row r="7" spans="1:18" s="72" customFormat="1" ht="29.25" customHeight="1">
      <c r="A7" s="165" t="s">
        <v>30</v>
      </c>
      <c r="B7" s="165"/>
      <c r="C7" s="166" t="str">
        <f>IF($C$10=VLOOKUP($E$6,申請一覧!B:BC,18,0),VLOOKUP($E$6,申請一覧!B:BC,14,0),"")</f>
        <v/>
      </c>
      <c r="D7" s="166"/>
      <c r="E7" s="166"/>
      <c r="F7" s="166"/>
      <c r="G7" s="166"/>
      <c r="H7" s="166"/>
      <c r="I7" s="166"/>
      <c r="J7" s="166"/>
      <c r="K7" s="166"/>
      <c r="L7" s="166"/>
      <c r="M7" s="166"/>
      <c r="N7" s="166"/>
      <c r="P7" s="77" t="s">
        <v>59</v>
      </c>
      <c r="Q7" s="78">
        <f>VALUE(I25)</f>
        <v>0</v>
      </c>
    </row>
    <row r="8" spans="1:18" s="72" customFormat="1" ht="20.25" customHeight="1">
      <c r="A8" s="163" t="s">
        <v>29</v>
      </c>
      <c r="B8" s="80" t="s">
        <v>2</v>
      </c>
      <c r="C8" s="183" t="str">
        <f>IF($C$10=VLOOKUP($E$6,申請一覧!B:BC,18,0),VLOOKUP($E$6,申請一覧!B:BC,23,0),"")</f>
        <v/>
      </c>
      <c r="D8" s="183"/>
      <c r="E8" s="183"/>
      <c r="F8" s="183"/>
      <c r="G8" s="183"/>
      <c r="H8" s="183"/>
      <c r="I8" s="183"/>
      <c r="J8" s="183"/>
      <c r="K8" s="183"/>
      <c r="L8" s="183"/>
      <c r="M8" s="183"/>
      <c r="N8" s="184"/>
      <c r="P8" s="77" t="s">
        <v>60</v>
      </c>
      <c r="Q8" s="78">
        <f>VALUE(M25)</f>
        <v>0</v>
      </c>
    </row>
    <row r="9" spans="1:18" s="72" customFormat="1" ht="20.25" customHeight="1">
      <c r="A9" s="164"/>
      <c r="B9" s="81" t="s">
        <v>13</v>
      </c>
      <c r="C9" s="171" t="str">
        <f>IF($C$10=VLOOKUP($E$6,申請一覧!B:BC,18,0),VLOOKUP($E$6,申請一覧!B:BC,21,0),"")</f>
        <v/>
      </c>
      <c r="D9" s="171"/>
      <c r="E9" s="171"/>
      <c r="F9" s="171"/>
      <c r="G9" s="171"/>
      <c r="H9" s="172"/>
      <c r="I9" s="169" t="s">
        <v>37</v>
      </c>
      <c r="J9" s="170"/>
      <c r="K9" s="173" t="str">
        <f>IF($C$10=VLOOKUP($E$6,申請一覧!B:BC,18,0),VLOOKUP($E$6,申請一覧!B:BC,22,0),"")</f>
        <v/>
      </c>
      <c r="L9" s="174"/>
      <c r="M9" s="174"/>
      <c r="N9" s="175"/>
      <c r="P9" s="77" t="s">
        <v>61</v>
      </c>
      <c r="Q9" s="78">
        <f>VALUE(N44)</f>
        <v>0</v>
      </c>
    </row>
    <row r="10" spans="1:18" s="72" customFormat="1" ht="20.25" customHeight="1">
      <c r="A10" s="163" t="s">
        <v>28</v>
      </c>
      <c r="B10" s="82" t="s">
        <v>2</v>
      </c>
      <c r="C10" s="234"/>
      <c r="D10" s="235"/>
      <c r="E10" s="235"/>
      <c r="F10" s="235"/>
      <c r="G10" s="235"/>
      <c r="H10" s="235"/>
      <c r="I10" s="235"/>
      <c r="J10" s="235"/>
      <c r="K10" s="235"/>
      <c r="L10" s="235"/>
      <c r="M10" s="235"/>
      <c r="N10" s="235"/>
      <c r="P10" s="77" t="s">
        <v>65</v>
      </c>
      <c r="Q10" s="78" t="e">
        <f>VALUE(G44)</f>
        <v>#VALUE!</v>
      </c>
    </row>
    <row r="11" spans="1:18" s="72" customFormat="1" ht="20.25" customHeight="1">
      <c r="A11" s="164"/>
      <c r="B11" s="83" t="s">
        <v>3</v>
      </c>
      <c r="C11" s="236" t="str">
        <f>IF($C$10=VLOOKUP($E$6,申請一覧!B:BC,18,0),VLOOKUP($E$6,申請一覧!B:BC,15,0),"")</f>
        <v/>
      </c>
      <c r="D11" s="237"/>
      <c r="E11" s="237"/>
      <c r="F11" s="237"/>
      <c r="G11" s="237"/>
      <c r="H11" s="237"/>
      <c r="I11" s="237"/>
      <c r="J11" s="237"/>
      <c r="K11" s="237"/>
      <c r="L11" s="237"/>
      <c r="M11" s="237"/>
      <c r="N11" s="237"/>
      <c r="P11" s="77" t="s">
        <v>33</v>
      </c>
      <c r="Q11" s="84" t="str">
        <f>IF(A47=TRUE,"NIMS",IF(A48=TRUE,"共有",IF(A49=TRUE,"なし","0")))</f>
        <v>0</v>
      </c>
    </row>
    <row r="12" spans="1:18" s="72" customFormat="1" ht="20.25" customHeight="1">
      <c r="A12" s="211"/>
      <c r="B12" s="85" t="s">
        <v>4</v>
      </c>
      <c r="C12" s="206" t="str">
        <f>IF($C$10=VLOOKUP($E$6,申請一覧!B:BC,18,0),VLOOKUP($E$6,申請一覧!B:BC,16,0),"")</f>
        <v/>
      </c>
      <c r="D12" s="207"/>
      <c r="E12" s="207"/>
      <c r="F12" s="207"/>
      <c r="G12" s="207"/>
      <c r="H12" s="208"/>
      <c r="I12" s="209" t="s">
        <v>11</v>
      </c>
      <c r="J12" s="210"/>
      <c r="K12" s="199" t="str">
        <f>IF($C$10=VLOOKUP($E$6,申請一覧!B:BC,18,0),VLOOKUP($E$6,申請一覧!B:BC,17,0),"")</f>
        <v/>
      </c>
      <c r="L12" s="200"/>
      <c r="M12" s="200"/>
      <c r="N12" s="200"/>
    </row>
    <row r="13" spans="1:18" s="72" customFormat="1" ht="19.5" customHeight="1">
      <c r="A13" s="86" t="s">
        <v>85</v>
      </c>
      <c r="B13" s="87"/>
      <c r="C13" s="87"/>
      <c r="D13" s="87"/>
      <c r="E13" s="87"/>
      <c r="F13" s="87"/>
      <c r="G13" s="87"/>
      <c r="H13" s="87"/>
      <c r="I13" s="87"/>
      <c r="J13" s="87"/>
      <c r="K13" s="87"/>
      <c r="L13" s="87"/>
      <c r="M13" s="87"/>
      <c r="N13" s="88"/>
      <c r="P13" s="89"/>
      <c r="Q13" s="90"/>
    </row>
    <row r="14" spans="1:18" s="72" customFormat="1" ht="207.75" customHeight="1">
      <c r="A14" s="201"/>
      <c r="B14" s="202"/>
      <c r="C14" s="202"/>
      <c r="D14" s="202"/>
      <c r="E14" s="202"/>
      <c r="F14" s="202"/>
      <c r="G14" s="202"/>
      <c r="H14" s="202"/>
      <c r="I14" s="202"/>
      <c r="J14" s="202"/>
      <c r="K14" s="202"/>
      <c r="L14" s="202"/>
      <c r="M14" s="202"/>
      <c r="N14" s="203"/>
      <c r="P14" s="77"/>
      <c r="Q14" s="91"/>
      <c r="R14" s="72" t="s">
        <v>306</v>
      </c>
    </row>
    <row r="15" spans="1:18" s="72" customFormat="1" ht="60" customHeight="1">
      <c r="A15" s="226" t="s">
        <v>305</v>
      </c>
      <c r="B15" s="227"/>
      <c r="C15" s="227"/>
      <c r="D15" s="227"/>
      <c r="E15" s="227"/>
      <c r="F15" s="227"/>
      <c r="G15" s="227"/>
      <c r="H15" s="227"/>
      <c r="I15" s="227"/>
      <c r="J15" s="227"/>
      <c r="K15" s="227"/>
      <c r="L15" s="227"/>
      <c r="M15" s="227"/>
      <c r="N15" s="228"/>
      <c r="P15" s="77"/>
      <c r="Q15" s="91"/>
      <c r="R15" s="92"/>
    </row>
    <row r="16" spans="1:18" s="72" customFormat="1" ht="19.5" customHeight="1">
      <c r="A16" s="93" t="s">
        <v>63</v>
      </c>
      <c r="B16" s="93" t="s">
        <v>46</v>
      </c>
      <c r="C16" s="94" t="s">
        <v>90</v>
      </c>
      <c r="D16" s="229" t="s">
        <v>62</v>
      </c>
      <c r="E16" s="229"/>
      <c r="F16" s="229"/>
      <c r="G16" s="229"/>
      <c r="H16" s="229"/>
      <c r="I16" s="229"/>
      <c r="J16" s="229"/>
      <c r="K16" s="229"/>
      <c r="L16" s="229"/>
      <c r="M16" s="229"/>
      <c r="N16" s="230"/>
      <c r="P16" s="89"/>
      <c r="Q16" s="90"/>
      <c r="R16" s="92"/>
    </row>
    <row r="17" spans="1:21" s="92" customFormat="1" ht="27" customHeight="1">
      <c r="A17" s="95" t="s">
        <v>52</v>
      </c>
      <c r="B17" s="95" t="s">
        <v>66</v>
      </c>
      <c r="C17" s="96" t="s">
        <v>87</v>
      </c>
      <c r="D17" s="231" t="s">
        <v>73</v>
      </c>
      <c r="E17" s="231"/>
      <c r="F17" s="231"/>
      <c r="G17" s="231"/>
      <c r="H17" s="231"/>
      <c r="I17" s="231"/>
      <c r="J17" s="231"/>
      <c r="K17" s="231"/>
      <c r="L17" s="231"/>
      <c r="M17" s="231"/>
      <c r="N17" s="232"/>
      <c r="P17" s="89"/>
      <c r="Q17" s="90"/>
      <c r="R17" s="72"/>
    </row>
    <row r="18" spans="1:21" s="92" customFormat="1" ht="27" customHeight="1">
      <c r="A18" s="97" t="s">
        <v>48</v>
      </c>
      <c r="B18" s="96" t="s">
        <v>68</v>
      </c>
      <c r="C18" s="96" t="s">
        <v>87</v>
      </c>
      <c r="D18" s="223" t="s">
        <v>74</v>
      </c>
      <c r="E18" s="223"/>
      <c r="F18" s="223"/>
      <c r="G18" s="223"/>
      <c r="H18" s="223"/>
      <c r="I18" s="223"/>
      <c r="J18" s="223"/>
      <c r="K18" s="223"/>
      <c r="L18" s="223"/>
      <c r="M18" s="223"/>
      <c r="N18" s="233"/>
      <c r="P18" s="89"/>
      <c r="Q18" s="90"/>
      <c r="R18" s="72"/>
    </row>
    <row r="19" spans="1:21" s="72" customFormat="1" ht="27" customHeight="1">
      <c r="A19" s="98" t="s">
        <v>64</v>
      </c>
      <c r="B19" s="96" t="s">
        <v>70</v>
      </c>
      <c r="C19" s="96" t="s">
        <v>88</v>
      </c>
      <c r="D19" s="223" t="s">
        <v>75</v>
      </c>
      <c r="E19" s="223"/>
      <c r="F19" s="223"/>
      <c r="G19" s="223"/>
      <c r="H19" s="223"/>
      <c r="I19" s="223"/>
      <c r="J19" s="223"/>
      <c r="K19" s="223"/>
      <c r="L19" s="223"/>
      <c r="M19" s="223"/>
      <c r="N19" s="224"/>
      <c r="P19" s="89"/>
      <c r="Q19" s="90"/>
    </row>
    <row r="20" spans="1:21" s="72" customFormat="1" ht="27" customHeight="1">
      <c r="A20" s="99"/>
      <c r="B20" s="100"/>
      <c r="C20" s="100"/>
      <c r="D20" s="216" t="s">
        <v>72</v>
      </c>
      <c r="E20" s="216"/>
      <c r="F20" s="216"/>
      <c r="G20" s="216"/>
      <c r="H20" s="216"/>
      <c r="I20" s="216"/>
      <c r="J20" s="216"/>
      <c r="K20" s="216"/>
      <c r="L20" s="216"/>
      <c r="M20" s="216"/>
      <c r="N20" s="225"/>
      <c r="P20" s="89"/>
      <c r="Q20" s="90"/>
    </row>
    <row r="21" spans="1:21" s="72" customFormat="1" ht="27" customHeight="1">
      <c r="A21" s="101"/>
      <c r="B21" s="100"/>
      <c r="C21" s="100"/>
      <c r="D21" s="216"/>
      <c r="E21" s="216"/>
      <c r="F21" s="216"/>
      <c r="G21" s="216"/>
      <c r="H21" s="216"/>
      <c r="I21" s="216"/>
      <c r="J21" s="216"/>
      <c r="K21" s="216"/>
      <c r="L21" s="216"/>
      <c r="M21" s="216"/>
      <c r="N21" s="217"/>
      <c r="P21" s="89"/>
      <c r="Q21" s="90"/>
    </row>
    <row r="22" spans="1:21" s="72" customFormat="1" ht="27" customHeight="1">
      <c r="A22" s="101"/>
      <c r="B22" s="100"/>
      <c r="C22" s="100"/>
      <c r="D22" s="216"/>
      <c r="E22" s="216"/>
      <c r="F22" s="216"/>
      <c r="G22" s="216"/>
      <c r="H22" s="216"/>
      <c r="I22" s="216"/>
      <c r="J22" s="216"/>
      <c r="K22" s="216"/>
      <c r="L22" s="216"/>
      <c r="M22" s="216"/>
      <c r="N22" s="217"/>
      <c r="P22" s="89"/>
      <c r="Q22" s="90"/>
    </row>
    <row r="23" spans="1:21" s="72" customFormat="1" ht="27" customHeight="1">
      <c r="A23" s="101"/>
      <c r="B23" s="100"/>
      <c r="C23" s="100"/>
      <c r="D23" s="216"/>
      <c r="E23" s="216"/>
      <c r="F23" s="216"/>
      <c r="G23" s="216"/>
      <c r="H23" s="216"/>
      <c r="I23" s="216"/>
      <c r="J23" s="216"/>
      <c r="K23" s="216"/>
      <c r="L23" s="216"/>
      <c r="M23" s="216"/>
      <c r="N23" s="217"/>
    </row>
    <row r="24" spans="1:21" s="72" customFormat="1" ht="27" customHeight="1">
      <c r="A24" s="102"/>
      <c r="B24" s="103"/>
      <c r="C24" s="100"/>
      <c r="D24" s="214"/>
      <c r="E24" s="214"/>
      <c r="F24" s="214"/>
      <c r="G24" s="214"/>
      <c r="H24" s="214"/>
      <c r="I24" s="214"/>
      <c r="J24" s="214"/>
      <c r="K24" s="214"/>
      <c r="L24" s="214"/>
      <c r="M24" s="214"/>
      <c r="N24" s="215"/>
    </row>
    <row r="25" spans="1:21" s="72" customFormat="1" ht="24" customHeight="1">
      <c r="A25" s="104" t="s">
        <v>54</v>
      </c>
      <c r="B25" s="105">
        <f>COUNTIF(A20:A24,"口頭発表")</f>
        <v>0</v>
      </c>
      <c r="C25" s="212" t="s">
        <v>55</v>
      </c>
      <c r="D25" s="212"/>
      <c r="E25" s="213">
        <f>COUNTIF(A20:A24,"論文")</f>
        <v>0</v>
      </c>
      <c r="F25" s="213"/>
      <c r="G25" s="212" t="s">
        <v>56</v>
      </c>
      <c r="H25" s="212"/>
      <c r="I25" s="213">
        <f>COUNTIF(A20:A24,"特許")</f>
        <v>0</v>
      </c>
      <c r="J25" s="213"/>
      <c r="K25" s="212" t="s">
        <v>57</v>
      </c>
      <c r="L25" s="212"/>
      <c r="M25" s="213">
        <f>COUNTIF(A20:A24,"その他")</f>
        <v>0</v>
      </c>
      <c r="N25" s="222"/>
    </row>
    <row r="26" spans="1:21" s="72" customFormat="1" ht="19.5" customHeight="1">
      <c r="A26" s="198" t="s">
        <v>77</v>
      </c>
      <c r="B26" s="198"/>
      <c r="C26" s="198"/>
      <c r="D26" s="198"/>
      <c r="E26" s="198"/>
      <c r="F26" s="198"/>
      <c r="G26" s="198"/>
      <c r="H26" s="198"/>
      <c r="I26" s="198"/>
      <c r="J26" s="198"/>
      <c r="K26" s="198"/>
      <c r="L26" s="198"/>
      <c r="M26" s="198"/>
      <c r="N26" s="198"/>
      <c r="U26" s="68"/>
    </row>
    <row r="27" spans="1:21" s="72" customFormat="1" ht="19.5" customHeight="1">
      <c r="A27" s="106" t="s">
        <v>176</v>
      </c>
      <c r="B27" s="107"/>
      <c r="C27" s="107"/>
      <c r="D27" s="107"/>
      <c r="E27" s="107"/>
      <c r="F27" s="107"/>
      <c r="G27" s="107"/>
      <c r="H27" s="107"/>
      <c r="I27" s="107"/>
      <c r="J27" s="107"/>
      <c r="K27" s="107"/>
      <c r="L27" s="107"/>
      <c r="M27" s="107"/>
      <c r="N27" s="108"/>
    </row>
    <row r="28" spans="1:21" s="72" customFormat="1" ht="87" customHeight="1">
      <c r="A28" s="196" t="s">
        <v>78</v>
      </c>
      <c r="B28" s="197"/>
      <c r="C28" s="204"/>
      <c r="D28" s="204"/>
      <c r="E28" s="204"/>
      <c r="F28" s="204"/>
      <c r="G28" s="204"/>
      <c r="H28" s="204"/>
      <c r="I28" s="204"/>
      <c r="J28" s="204"/>
      <c r="K28" s="204"/>
      <c r="L28" s="204"/>
      <c r="M28" s="204"/>
      <c r="N28" s="205"/>
    </row>
    <row r="29" spans="1:21" s="72" customFormat="1" ht="44.25" customHeight="1">
      <c r="A29" s="109"/>
      <c r="B29" s="110"/>
      <c r="C29" s="194"/>
      <c r="D29" s="194"/>
      <c r="E29" s="194"/>
      <c r="F29" s="194"/>
      <c r="G29" s="194"/>
      <c r="H29" s="194"/>
      <c r="I29" s="194"/>
      <c r="J29" s="194"/>
      <c r="K29" s="194"/>
      <c r="L29" s="194"/>
      <c r="M29" s="194"/>
      <c r="N29" s="195"/>
    </row>
    <row r="30" spans="1:21" s="72" customFormat="1" ht="23.25" customHeight="1">
      <c r="A30" s="111"/>
      <c r="B30" s="112"/>
      <c r="C30" s="113"/>
      <c r="D30" s="113"/>
      <c r="E30" s="114"/>
      <c r="F30" s="115" t="s">
        <v>41</v>
      </c>
      <c r="G30" s="221" t="str">
        <f>IF($C$10=VLOOKUP($E$6,申請一覧!B:BC,15,0),VLOOKUP($E$6,申請一覧!B:BC,48,0),"")</f>
        <v/>
      </c>
      <c r="H30" s="221"/>
      <c r="I30" s="116" t="s">
        <v>83</v>
      </c>
      <c r="J30" s="117"/>
      <c r="K30" s="118"/>
      <c r="L30" s="119"/>
      <c r="M30" s="115" t="s">
        <v>38</v>
      </c>
      <c r="N30" s="120">
        <f>SUM(N27:N28)</f>
        <v>0</v>
      </c>
    </row>
    <row r="31" spans="1:21" s="72" customFormat="1" ht="19.5" customHeight="1">
      <c r="A31" s="106" t="s">
        <v>79</v>
      </c>
      <c r="B31" s="107"/>
      <c r="C31" s="107"/>
      <c r="D31" s="107"/>
      <c r="E31" s="107"/>
      <c r="F31" s="107"/>
      <c r="G31" s="107"/>
      <c r="H31" s="107"/>
      <c r="I31" s="107"/>
      <c r="J31" s="107"/>
      <c r="K31" s="107"/>
      <c r="L31" s="107"/>
      <c r="M31" s="107"/>
      <c r="N31" s="108"/>
    </row>
    <row r="32" spans="1:21" s="72" customFormat="1" ht="13.5" customHeight="1">
      <c r="A32" s="121"/>
      <c r="B32" s="122"/>
      <c r="C32" s="123" t="s">
        <v>16</v>
      </c>
      <c r="D32" s="218" t="s">
        <v>81</v>
      </c>
      <c r="E32" s="218"/>
      <c r="F32" s="218"/>
      <c r="G32" s="218"/>
      <c r="H32" s="218"/>
      <c r="I32" s="218"/>
      <c r="J32" s="218"/>
      <c r="K32" s="218"/>
      <c r="L32" s="218"/>
      <c r="M32" s="218"/>
      <c r="N32" s="124"/>
    </row>
    <row r="33" spans="1:17" s="72" customFormat="1" ht="13.5" customHeight="1">
      <c r="A33" s="125"/>
      <c r="B33" s="122"/>
      <c r="C33" s="126" t="s">
        <v>17</v>
      </c>
      <c r="D33" s="189">
        <v>25000</v>
      </c>
      <c r="E33" s="189"/>
      <c r="F33" s="127" t="s">
        <v>1</v>
      </c>
      <c r="G33" s="127" t="s">
        <v>0</v>
      </c>
      <c r="H33" s="128">
        <v>1</v>
      </c>
      <c r="I33" s="127" t="s">
        <v>23</v>
      </c>
      <c r="J33" s="127" t="s">
        <v>25</v>
      </c>
      <c r="K33" s="127"/>
      <c r="L33" s="127"/>
      <c r="M33" s="127"/>
      <c r="N33" s="124">
        <f>D33*H33</f>
        <v>25000</v>
      </c>
    </row>
    <row r="34" spans="1:17" s="72" customFormat="1" ht="18.75" customHeight="1">
      <c r="A34" s="129"/>
      <c r="B34" s="130"/>
      <c r="C34" s="131" t="s">
        <v>16</v>
      </c>
      <c r="D34" s="192"/>
      <c r="E34" s="192"/>
      <c r="F34" s="192"/>
      <c r="G34" s="192"/>
      <c r="H34" s="192"/>
      <c r="I34" s="192"/>
      <c r="J34" s="192"/>
      <c r="K34" s="192"/>
      <c r="L34" s="192"/>
      <c r="M34" s="192"/>
      <c r="N34" s="132"/>
    </row>
    <row r="35" spans="1:17" s="72" customFormat="1" ht="18.75" customHeight="1">
      <c r="A35" s="133"/>
      <c r="B35" s="130"/>
      <c r="C35" s="134" t="s">
        <v>17</v>
      </c>
      <c r="D35" s="188"/>
      <c r="E35" s="188"/>
      <c r="F35" s="135" t="s">
        <v>1</v>
      </c>
      <c r="G35" s="135" t="s">
        <v>0</v>
      </c>
      <c r="H35" s="136"/>
      <c r="I35" s="137" t="s">
        <v>19</v>
      </c>
      <c r="J35" s="135" t="s">
        <v>25</v>
      </c>
      <c r="K35" s="135"/>
      <c r="L35" s="135"/>
      <c r="M35" s="135"/>
      <c r="N35" s="138">
        <f>D35*H35</f>
        <v>0</v>
      </c>
    </row>
    <row r="36" spans="1:17" s="72" customFormat="1" ht="18.75" customHeight="1">
      <c r="A36" s="129"/>
      <c r="B36" s="130"/>
      <c r="C36" s="131" t="s">
        <v>16</v>
      </c>
      <c r="D36" s="192"/>
      <c r="E36" s="192"/>
      <c r="F36" s="192"/>
      <c r="G36" s="192"/>
      <c r="H36" s="192"/>
      <c r="I36" s="192"/>
      <c r="J36" s="192"/>
      <c r="K36" s="192"/>
      <c r="L36" s="192"/>
      <c r="M36" s="192"/>
      <c r="N36" s="139"/>
    </row>
    <row r="37" spans="1:17" s="72" customFormat="1" ht="18.75" customHeight="1">
      <c r="A37" s="133"/>
      <c r="B37" s="130"/>
      <c r="C37" s="134" t="s">
        <v>17</v>
      </c>
      <c r="D37" s="188"/>
      <c r="E37" s="188"/>
      <c r="F37" s="135" t="s">
        <v>1</v>
      </c>
      <c r="G37" s="135" t="s">
        <v>0</v>
      </c>
      <c r="H37" s="136"/>
      <c r="I37" s="137" t="s">
        <v>19</v>
      </c>
      <c r="J37" s="135" t="s">
        <v>25</v>
      </c>
      <c r="K37" s="135"/>
      <c r="L37" s="135"/>
      <c r="M37" s="135"/>
      <c r="N37" s="138">
        <f>D37*H37</f>
        <v>0</v>
      </c>
    </row>
    <row r="38" spans="1:17" s="72" customFormat="1" ht="18.75" customHeight="1">
      <c r="A38" s="129"/>
      <c r="B38" s="130"/>
      <c r="C38" s="131" t="s">
        <v>16</v>
      </c>
      <c r="D38" s="192"/>
      <c r="E38" s="192"/>
      <c r="F38" s="192"/>
      <c r="G38" s="192"/>
      <c r="H38" s="192"/>
      <c r="I38" s="192"/>
      <c r="J38" s="192"/>
      <c r="K38" s="192"/>
      <c r="L38" s="192"/>
      <c r="M38" s="192"/>
      <c r="N38" s="139"/>
    </row>
    <row r="39" spans="1:17" s="72" customFormat="1" ht="18.75" customHeight="1">
      <c r="A39" s="133"/>
      <c r="B39" s="130"/>
      <c r="C39" s="134" t="s">
        <v>17</v>
      </c>
      <c r="D39" s="188"/>
      <c r="E39" s="188"/>
      <c r="F39" s="135" t="s">
        <v>1</v>
      </c>
      <c r="G39" s="135" t="s">
        <v>0</v>
      </c>
      <c r="H39" s="136"/>
      <c r="I39" s="137" t="s">
        <v>19</v>
      </c>
      <c r="J39" s="135" t="s">
        <v>25</v>
      </c>
      <c r="K39" s="135"/>
      <c r="L39" s="135"/>
      <c r="M39" s="135"/>
      <c r="N39" s="139">
        <f>D39*H39</f>
        <v>0</v>
      </c>
    </row>
    <row r="40" spans="1:17" s="72" customFormat="1" ht="18.75" customHeight="1">
      <c r="A40" s="129"/>
      <c r="B40" s="130"/>
      <c r="C40" s="131" t="s">
        <v>16</v>
      </c>
      <c r="D40" s="192"/>
      <c r="E40" s="192"/>
      <c r="F40" s="192"/>
      <c r="G40" s="192"/>
      <c r="H40" s="192"/>
      <c r="I40" s="192"/>
      <c r="J40" s="192"/>
      <c r="K40" s="192"/>
      <c r="L40" s="192"/>
      <c r="M40" s="192"/>
      <c r="N40" s="132"/>
    </row>
    <row r="41" spans="1:17" s="72" customFormat="1" ht="18.75" customHeight="1">
      <c r="A41" s="133"/>
      <c r="B41" s="130"/>
      <c r="C41" s="134" t="s">
        <v>17</v>
      </c>
      <c r="D41" s="188"/>
      <c r="E41" s="188"/>
      <c r="F41" s="135" t="s">
        <v>1</v>
      </c>
      <c r="G41" s="135" t="s">
        <v>0</v>
      </c>
      <c r="H41" s="136"/>
      <c r="I41" s="137" t="s">
        <v>19</v>
      </c>
      <c r="J41" s="135" t="s">
        <v>25</v>
      </c>
      <c r="K41" s="135"/>
      <c r="L41" s="135"/>
      <c r="M41" s="135"/>
      <c r="N41" s="138">
        <f>D41*H41</f>
        <v>0</v>
      </c>
    </row>
    <row r="42" spans="1:17" s="72" customFormat="1" ht="18.75" customHeight="1">
      <c r="A42" s="129"/>
      <c r="B42" s="130"/>
      <c r="C42" s="131" t="s">
        <v>16</v>
      </c>
      <c r="D42" s="192"/>
      <c r="E42" s="192"/>
      <c r="F42" s="192"/>
      <c r="G42" s="192"/>
      <c r="H42" s="192"/>
      <c r="I42" s="192"/>
      <c r="J42" s="192"/>
      <c r="K42" s="192"/>
      <c r="L42" s="192"/>
      <c r="M42" s="192"/>
      <c r="N42" s="139"/>
      <c r="O42" s="140"/>
    </row>
    <row r="43" spans="1:17" s="72" customFormat="1" ht="18.75" customHeight="1">
      <c r="A43" s="133"/>
      <c r="B43" s="130"/>
      <c r="C43" s="141" t="s">
        <v>17</v>
      </c>
      <c r="D43" s="190"/>
      <c r="E43" s="190"/>
      <c r="F43" s="142" t="s">
        <v>1</v>
      </c>
      <c r="G43" s="142" t="s">
        <v>0</v>
      </c>
      <c r="I43" s="74" t="s">
        <v>19</v>
      </c>
      <c r="J43" s="142" t="s">
        <v>25</v>
      </c>
      <c r="K43" s="142"/>
      <c r="L43" s="142"/>
      <c r="M43" s="142"/>
      <c r="N43" s="139">
        <f>D43*H43</f>
        <v>0</v>
      </c>
    </row>
    <row r="44" spans="1:17" s="72" customFormat="1" ht="23.25" customHeight="1">
      <c r="A44" s="143"/>
      <c r="B44" s="130"/>
      <c r="C44" s="144"/>
      <c r="D44" s="144"/>
      <c r="E44" s="144"/>
      <c r="F44" s="145" t="s">
        <v>41</v>
      </c>
      <c r="G44" s="191" t="str">
        <f>IF($C$10=VLOOKUP($E$6,申請一覧!B:BC,15,0),VLOOKUP($E$6,申請一覧!B:BC,49,0),"")</f>
        <v/>
      </c>
      <c r="H44" s="191"/>
      <c r="I44" s="146" t="s">
        <v>83</v>
      </c>
      <c r="J44" s="144"/>
      <c r="K44" s="144"/>
      <c r="L44" s="144"/>
      <c r="M44" s="145" t="s">
        <v>38</v>
      </c>
      <c r="N44" s="147">
        <f>SUM(N34:N43)</f>
        <v>0</v>
      </c>
    </row>
    <row r="45" spans="1:17" s="72" customFormat="1" ht="19.5" customHeight="1">
      <c r="A45" s="148" t="s">
        <v>80</v>
      </c>
      <c r="B45" s="149"/>
      <c r="C45" s="149"/>
      <c r="D45" s="149"/>
      <c r="E45" s="149"/>
      <c r="F45" s="149"/>
      <c r="G45" s="149"/>
      <c r="H45" s="149"/>
      <c r="I45" s="149"/>
      <c r="J45" s="149"/>
      <c r="K45" s="149"/>
      <c r="L45" s="149"/>
      <c r="M45" s="149"/>
      <c r="N45" s="150"/>
    </row>
    <row r="46" spans="1:17" s="72" customFormat="1" ht="20.25" customHeight="1">
      <c r="A46" s="140" t="s">
        <v>39</v>
      </c>
      <c r="D46" s="73"/>
      <c r="E46" s="73"/>
      <c r="F46" s="73"/>
      <c r="G46" s="73"/>
      <c r="H46" s="74"/>
      <c r="I46" s="73"/>
      <c r="J46" s="73"/>
      <c r="K46" s="73"/>
      <c r="L46" s="73"/>
      <c r="M46" s="73"/>
      <c r="N46" s="151"/>
    </row>
    <row r="47" spans="1:17" s="72" customFormat="1" ht="20.25" customHeight="1">
      <c r="A47" s="152" t="b">
        <v>0</v>
      </c>
      <c r="B47" s="72" t="s">
        <v>26</v>
      </c>
      <c r="D47" s="73"/>
      <c r="E47" s="73"/>
      <c r="F47" s="73"/>
      <c r="G47" s="73"/>
      <c r="H47" s="74"/>
      <c r="I47" s="73"/>
      <c r="J47" s="73"/>
      <c r="K47" s="73"/>
      <c r="L47" s="73"/>
      <c r="M47" s="73"/>
      <c r="N47" s="151"/>
    </row>
    <row r="48" spans="1:17" s="72" customFormat="1" ht="20.25" customHeight="1">
      <c r="A48" s="152" t="b">
        <v>0</v>
      </c>
      <c r="B48" s="72" t="s">
        <v>40</v>
      </c>
      <c r="D48" s="73"/>
      <c r="E48" s="73"/>
      <c r="F48" s="73"/>
      <c r="G48" s="73"/>
      <c r="H48" s="74"/>
      <c r="I48" s="73"/>
      <c r="J48" s="73"/>
      <c r="K48" s="73"/>
      <c r="L48" s="73"/>
      <c r="M48" s="73"/>
      <c r="N48" s="151"/>
      <c r="P48" s="153"/>
      <c r="Q48" s="153"/>
    </row>
    <row r="49" spans="1:18" s="72" customFormat="1" ht="20.25" customHeight="1">
      <c r="A49" s="152" t="b">
        <v>0</v>
      </c>
      <c r="B49" s="154" t="s">
        <v>21</v>
      </c>
      <c r="C49" s="154"/>
      <c r="D49" s="155"/>
      <c r="E49" s="155"/>
      <c r="F49" s="155"/>
      <c r="G49" s="155"/>
      <c r="H49" s="156"/>
      <c r="I49" s="155"/>
      <c r="J49" s="155"/>
      <c r="K49" s="155"/>
      <c r="L49" s="155"/>
      <c r="M49" s="155"/>
      <c r="N49" s="157"/>
      <c r="P49" s="153"/>
      <c r="Q49" s="153"/>
      <c r="R49" s="153"/>
    </row>
    <row r="50" spans="1:18" s="72" customFormat="1" ht="19.5" customHeight="1">
      <c r="A50" s="148" t="s">
        <v>27</v>
      </c>
      <c r="B50" s="149"/>
      <c r="C50" s="149"/>
      <c r="D50" s="149"/>
      <c r="E50" s="149"/>
      <c r="F50" s="149"/>
      <c r="G50" s="149"/>
      <c r="H50" s="149"/>
      <c r="I50" s="149"/>
      <c r="J50" s="149"/>
      <c r="K50" s="149"/>
      <c r="L50" s="149"/>
      <c r="M50" s="149"/>
      <c r="N50" s="150"/>
      <c r="P50" s="153"/>
      <c r="Q50" s="153"/>
      <c r="R50" s="153"/>
    </row>
    <row r="51" spans="1:18" ht="39.75" customHeight="1">
      <c r="A51" s="185"/>
      <c r="B51" s="186"/>
      <c r="C51" s="186"/>
      <c r="D51" s="186"/>
      <c r="E51" s="186"/>
      <c r="F51" s="186"/>
      <c r="G51" s="186"/>
      <c r="H51" s="186"/>
      <c r="I51" s="186"/>
      <c r="J51" s="186"/>
      <c r="K51" s="186"/>
      <c r="L51" s="186"/>
      <c r="M51" s="186"/>
      <c r="N51" s="187"/>
    </row>
  </sheetData>
  <sheetProtection formatCells="0" formatColumns="0" formatRows="0" insertColumns="0" insertRows="0" insertHyperlinks="0" deleteColumns="0" deleteRows="0"/>
  <mergeCells count="61">
    <mergeCell ref="E6:G6"/>
    <mergeCell ref="G30:H30"/>
    <mergeCell ref="K25:L25"/>
    <mergeCell ref="M25:N25"/>
    <mergeCell ref="D23:N23"/>
    <mergeCell ref="D19:N19"/>
    <mergeCell ref="D20:N20"/>
    <mergeCell ref="D22:N22"/>
    <mergeCell ref="A15:N15"/>
    <mergeCell ref="D16:N16"/>
    <mergeCell ref="D17:N17"/>
    <mergeCell ref="D18:N18"/>
    <mergeCell ref="C10:N10"/>
    <mergeCell ref="C11:N11"/>
    <mergeCell ref="C6:D6"/>
    <mergeCell ref="D32:M32"/>
    <mergeCell ref="D34:M34"/>
    <mergeCell ref="D36:M36"/>
    <mergeCell ref="D38:M38"/>
    <mergeCell ref="D40:M40"/>
    <mergeCell ref="A4:B4"/>
    <mergeCell ref="C29:N29"/>
    <mergeCell ref="A28:B28"/>
    <mergeCell ref="A26:N26"/>
    <mergeCell ref="K12:N12"/>
    <mergeCell ref="A14:N14"/>
    <mergeCell ref="C28:N28"/>
    <mergeCell ref="C12:H12"/>
    <mergeCell ref="I12:J12"/>
    <mergeCell ref="A10:A12"/>
    <mergeCell ref="C25:D25"/>
    <mergeCell ref="E25:F25"/>
    <mergeCell ref="G25:H25"/>
    <mergeCell ref="I25:J25"/>
    <mergeCell ref="D24:N24"/>
    <mergeCell ref="D21:N21"/>
    <mergeCell ref="A51:N51"/>
    <mergeCell ref="D35:E35"/>
    <mergeCell ref="D33:E33"/>
    <mergeCell ref="D39:E39"/>
    <mergeCell ref="D41:E41"/>
    <mergeCell ref="D37:E37"/>
    <mergeCell ref="D43:E43"/>
    <mergeCell ref="G44:H44"/>
    <mergeCell ref="D42:M42"/>
    <mergeCell ref="A2:N2"/>
    <mergeCell ref="K5:L5"/>
    <mergeCell ref="A8:A9"/>
    <mergeCell ref="A7:B7"/>
    <mergeCell ref="C7:N7"/>
    <mergeCell ref="K6:M6"/>
    <mergeCell ref="I9:J9"/>
    <mergeCell ref="C9:H9"/>
    <mergeCell ref="K9:N9"/>
    <mergeCell ref="H5:J5"/>
    <mergeCell ref="C5:G5"/>
    <mergeCell ref="A5:B5"/>
    <mergeCell ref="A6:B6"/>
    <mergeCell ref="H6:J6"/>
    <mergeCell ref="A3:N3"/>
    <mergeCell ref="C8:N8"/>
  </mergeCells>
  <phoneticPr fontId="3"/>
  <conditionalFormatting sqref="C5:G5">
    <cfRule type="expression" dxfId="64" priority="10">
      <formula>$C$5=""</formula>
    </cfRule>
  </conditionalFormatting>
  <conditionalFormatting sqref="C9:H9">
    <cfRule type="expression" dxfId="63" priority="7">
      <formula>$C$9=""</formula>
    </cfRule>
  </conditionalFormatting>
  <conditionalFormatting sqref="C12:H12">
    <cfRule type="expression" dxfId="62" priority="4">
      <formula>$C$12=""</formula>
    </cfRule>
  </conditionalFormatting>
  <conditionalFormatting sqref="C7:N7">
    <cfRule type="expression" dxfId="61" priority="9">
      <formula>$C$7=""</formula>
    </cfRule>
  </conditionalFormatting>
  <conditionalFormatting sqref="C8:N8">
    <cfRule type="expression" dxfId="60" priority="8">
      <formula>$C$8=""</formula>
    </cfRule>
  </conditionalFormatting>
  <conditionalFormatting sqref="C10:N10">
    <cfRule type="expression" dxfId="59" priority="11">
      <formula>ISBLANK($C$10)=FALSE</formula>
    </cfRule>
  </conditionalFormatting>
  <conditionalFormatting sqref="C11:N11">
    <cfRule type="expression" dxfId="58" priority="5">
      <formula>$C$11=""</formula>
    </cfRule>
  </conditionalFormatting>
  <conditionalFormatting sqref="E6:G6">
    <cfRule type="expression" dxfId="57" priority="1">
      <formula>ISBLANK($E$6)=FALSE</formula>
    </cfRule>
  </conditionalFormatting>
  <conditionalFormatting sqref="K6:M6">
    <cfRule type="expression" dxfId="56" priority="2">
      <formula>$K$6=""</formula>
    </cfRule>
  </conditionalFormatting>
  <conditionalFormatting sqref="K9:N9">
    <cfRule type="expression" dxfId="55" priority="6">
      <formula>$K$9=""</formula>
    </cfRule>
  </conditionalFormatting>
  <conditionalFormatting sqref="K12:N12">
    <cfRule type="expression" dxfId="54" priority="3">
      <formula>$K$12=""</formula>
    </cfRule>
  </conditionalFormatting>
  <dataValidations count="2">
    <dataValidation allowBlank="1" showInputMessage="1" showErrorMessage="1" promptTitle="ハイフンの後にID番号を入力" prompt="　" sqref="C6" xr:uid="{00000000-0002-0000-0000-000000000000}"/>
    <dataValidation type="list" allowBlank="1" showInputMessage="1" showErrorMessage="1" sqref="I35 I43 I41 I39 I37" xr:uid="{00000000-0002-0000-0000-000001000000}">
      <formula1>$A$16:$A$19</formula1>
    </dataValidation>
  </dataValidations>
  <printOptions horizontalCentered="1"/>
  <pageMargins left="0.25" right="0.25" top="0.75" bottom="0.75" header="0.3" footer="0.3"/>
  <pageSetup paperSize="9" scale="97" fitToHeight="0" orientation="portrait" cellComments="asDisplayed" r:id="rId1"/>
  <rowBreaks count="1" manualBreakCount="1">
    <brk id="25"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50" r:id="rId4" name="Check Box 22">
              <controlPr defaultSize="0" autoFill="0" autoLine="0" autoPict="0">
                <anchor moveWithCells="1">
                  <from>
                    <xdr:col>0</xdr:col>
                    <xdr:colOff>450850</xdr:colOff>
                    <xdr:row>46</xdr:row>
                    <xdr:rowOff>0</xdr:rowOff>
                  </from>
                  <to>
                    <xdr:col>1</xdr:col>
                    <xdr:colOff>25400</xdr:colOff>
                    <xdr:row>46</xdr:row>
                    <xdr:rowOff>241300</xdr:rowOff>
                  </to>
                </anchor>
              </controlPr>
            </control>
          </mc:Choice>
        </mc:AlternateContent>
        <mc:AlternateContent xmlns:mc="http://schemas.openxmlformats.org/markup-compatibility/2006">
          <mc:Choice Requires="x14">
            <control shapeId="22551" r:id="rId5" name="Check Box 23">
              <controlPr defaultSize="0" autoFill="0" autoLine="0" autoPict="0">
                <anchor moveWithCells="1">
                  <from>
                    <xdr:col>0</xdr:col>
                    <xdr:colOff>450850</xdr:colOff>
                    <xdr:row>47</xdr:row>
                    <xdr:rowOff>0</xdr:rowOff>
                  </from>
                  <to>
                    <xdr:col>1</xdr:col>
                    <xdr:colOff>25400</xdr:colOff>
                    <xdr:row>47</xdr:row>
                    <xdr:rowOff>241300</xdr:rowOff>
                  </to>
                </anchor>
              </controlPr>
            </control>
          </mc:Choice>
        </mc:AlternateContent>
        <mc:AlternateContent xmlns:mc="http://schemas.openxmlformats.org/markup-compatibility/2006">
          <mc:Choice Requires="x14">
            <control shapeId="22552" r:id="rId6" name="Check Box 24">
              <controlPr defaultSize="0" autoFill="0" autoLine="0" autoPict="0">
                <anchor moveWithCells="1">
                  <from>
                    <xdr:col>0</xdr:col>
                    <xdr:colOff>450850</xdr:colOff>
                    <xdr:row>48</xdr:row>
                    <xdr:rowOff>0</xdr:rowOff>
                  </from>
                  <to>
                    <xdr:col>1</xdr:col>
                    <xdr:colOff>25400</xdr:colOff>
                    <xdr:row>48</xdr:row>
                    <xdr:rowOff>241300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prompt="ドロップダウンより選択ください" xr:uid="{00000000-0002-0000-0000-000002000000}">
          <x14:formula1>
            <xm:f>ドロップダウン!$A$2:$A$9</xm:f>
          </x14:formula1>
          <xm:sqref>C11:N11</xm:sqref>
        </x14:dataValidation>
        <x14:dataValidation type="list" allowBlank="1" showInputMessage="1" prompt="継続課題の場合に記入" xr:uid="{00000000-0002-0000-0000-000003000000}">
          <x14:formula1>
            <xm:f>ドロップダウン!$A$22:$A$28</xm:f>
          </x14:formula1>
          <xm:sqref>K6:M6</xm:sqref>
        </x14:dataValidation>
        <x14:dataValidation type="list" allowBlank="1" showInputMessage="1" showErrorMessage="1" prompt="ドロップダウンより選択ください" xr:uid="{00000000-0002-0000-0000-000004000000}">
          <x14:formula1>
            <xm:f>ドロップダウン!$A$31:$A$34</xm:f>
          </x14:formula1>
          <xm:sqref>A17:A24</xm:sqref>
        </x14:dataValidation>
        <x14:dataValidation type="list" allowBlank="1" showInputMessage="1" showErrorMessage="1" xr:uid="{00000000-0002-0000-0000-000008000000}">
          <x14:formula1>
            <xm:f>ドロップダウン!$A$16:$A$19</xm:f>
          </x14:formula1>
          <xm:sqref>I33</xm:sqref>
        </x14:dataValidation>
        <x14:dataValidation type="list" allowBlank="1" showInputMessage="1" showErrorMessage="1" prompt="ドロップダウンより選択ください" xr:uid="{00000000-0002-0000-0000-000006000000}">
          <x14:formula1>
            <xm:f>ドロップダウン!$A$37:$A$41</xm:f>
          </x14:formula1>
          <xm:sqref>B17:B24</xm:sqref>
        </x14:dataValidation>
        <x14:dataValidation type="list" allowBlank="1" showInputMessage="1" showErrorMessage="1" xr:uid="{9680533A-D571-4611-AAE8-42EE402659DA}">
          <x14:formula1>
            <xm:f>ドロップダウン!$A$44:$A$45</xm:f>
          </x14:formula1>
          <xm:sqref>C17:C24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EDF26-40BF-4898-BF06-782D4CD1A452}">
  <dimension ref="A1:BG1048313"/>
  <sheetViews>
    <sheetView zoomScale="76" zoomScaleNormal="76" workbookViewId="0">
      <pane xSplit="18" ySplit="1" topLeftCell="S24" activePane="bottomRight" state="frozen"/>
      <selection pane="topRight" activeCell="Q1" sqref="Q1"/>
      <selection pane="bottomLeft" activeCell="A4" sqref="A4"/>
      <selection pane="bottomRight" activeCell="S28" sqref="S28"/>
    </sheetView>
  </sheetViews>
  <sheetFormatPr defaultColWidth="9" defaultRowHeight="16.5"/>
  <cols>
    <col min="1" max="1" width="6.6328125" style="54" customWidth="1"/>
    <col min="2" max="2" width="4.36328125" style="55" customWidth="1"/>
    <col min="3" max="3" width="6.90625" style="55" customWidth="1"/>
    <col min="4" max="4" width="4.08984375" style="55" customWidth="1"/>
    <col min="5" max="5" width="8.453125" style="55" customWidth="1"/>
    <col min="6" max="6" width="4.453125" style="55" customWidth="1"/>
    <col min="7" max="12" width="5" style="55" customWidth="1"/>
    <col min="13" max="13" width="5.81640625" style="56" customWidth="1"/>
    <col min="14" max="14" width="10.7265625" style="55" customWidth="1"/>
    <col min="15" max="17" width="9.453125" style="49" customWidth="1"/>
    <col min="18" max="18" width="11" style="49" customWidth="1"/>
    <col min="19" max="19" width="9.81640625" style="10" customWidth="1"/>
    <col min="20" max="20" width="9.81640625" style="11" customWidth="1"/>
    <col min="21" max="21" width="9.453125" style="49" customWidth="1"/>
    <col min="22" max="23" width="9.453125" style="55" customWidth="1"/>
    <col min="24" max="24" width="6.90625" style="55" customWidth="1"/>
    <col min="25" max="26" width="7" style="55" customWidth="1"/>
    <col min="27" max="29" width="7.08984375" style="55" customWidth="1"/>
    <col min="30" max="33" width="13.81640625" style="58" customWidth="1"/>
    <col min="34" max="35" width="13.81640625" style="55" customWidth="1"/>
    <col min="36" max="36" width="23.08984375" style="59" customWidth="1"/>
    <col min="37" max="37" width="9" style="49"/>
    <col min="38" max="38" width="9.36328125" style="60" customWidth="1"/>
    <col min="39" max="39" width="10.453125" style="49" customWidth="1"/>
    <col min="40" max="40" width="5.453125" style="55" customWidth="1"/>
    <col min="41" max="42" width="2.90625" style="55" customWidth="1"/>
    <col min="43" max="43" width="3.08984375" style="55" customWidth="1"/>
    <col min="44" max="44" width="3.90625" style="55" customWidth="1"/>
    <col min="45" max="45" width="11.6328125" style="49" customWidth="1"/>
    <col min="46" max="46" width="10" style="49" customWidth="1"/>
    <col min="47" max="47" width="9" style="55"/>
    <col min="48" max="50" width="9" style="49"/>
    <col min="51" max="51" width="12.453125" style="61" customWidth="1"/>
    <col min="52" max="52" width="11" style="49" customWidth="1"/>
    <col min="53" max="53" width="11" style="62" customWidth="1"/>
    <col min="54" max="54" width="12" style="49" customWidth="1"/>
    <col min="55" max="55" width="9" style="49"/>
    <col min="56" max="56" width="14.1796875" style="49" customWidth="1"/>
    <col min="57" max="16384" width="9" style="49"/>
  </cols>
  <sheetData>
    <row r="1" spans="1:59" s="10" customFormat="1" ht="46" customHeight="1" thickBot="1">
      <c r="A1" s="5"/>
      <c r="B1" s="6" t="s">
        <v>309</v>
      </c>
      <c r="C1" s="7"/>
      <c r="D1" s="8"/>
      <c r="E1" s="8"/>
      <c r="F1" s="8"/>
      <c r="G1" s="8"/>
      <c r="H1" s="8"/>
      <c r="I1" s="8"/>
      <c r="J1" s="7"/>
      <c r="K1" s="7"/>
      <c r="L1" s="7"/>
      <c r="M1" s="7"/>
      <c r="N1" s="9"/>
      <c r="O1" s="7"/>
      <c r="T1" s="7"/>
      <c r="U1" s="9"/>
      <c r="V1" s="7"/>
      <c r="W1" s="7"/>
      <c r="X1" s="7"/>
      <c r="Y1" s="7"/>
      <c r="Z1" s="7"/>
      <c r="AA1" s="7"/>
      <c r="AB1" s="7"/>
      <c r="AC1" s="7"/>
      <c r="AD1" s="7"/>
      <c r="AE1" s="12"/>
      <c r="AF1" s="12"/>
      <c r="AG1" s="12"/>
      <c r="AH1" s="12"/>
      <c r="AI1" s="13"/>
      <c r="AM1" s="251" t="s">
        <v>310</v>
      </c>
      <c r="AN1" s="7"/>
      <c r="AO1" s="7"/>
      <c r="AP1" s="7"/>
      <c r="AQ1" s="7"/>
      <c r="AS1" s="7"/>
      <c r="AV1" s="16" t="s">
        <v>311</v>
      </c>
      <c r="AW1" s="14">
        <f>SUM(AW5:AW100)</f>
        <v>0</v>
      </c>
      <c r="AX1" s="15">
        <f>SUM(AX5:AX31)</f>
        <v>0</v>
      </c>
      <c r="AY1" s="252" t="s">
        <v>312</v>
      </c>
      <c r="AZ1" s="15">
        <f>AW1+AX1</f>
        <v>0</v>
      </c>
    </row>
    <row r="2" spans="1:59" s="10" customFormat="1" ht="55" customHeight="1">
      <c r="A2" s="249" t="s">
        <v>313</v>
      </c>
      <c r="B2" s="247" t="s">
        <v>314</v>
      </c>
      <c r="C2" s="247" t="s">
        <v>315</v>
      </c>
      <c r="D2" s="247" t="s">
        <v>316</v>
      </c>
      <c r="E2" s="247" t="s">
        <v>317</v>
      </c>
      <c r="F2" s="247" t="s">
        <v>318</v>
      </c>
      <c r="G2" s="247" t="s">
        <v>177</v>
      </c>
      <c r="H2" s="247" t="s">
        <v>319</v>
      </c>
      <c r="I2" s="247" t="s">
        <v>320</v>
      </c>
      <c r="J2" s="247" t="s">
        <v>321</v>
      </c>
      <c r="K2" s="247" t="s">
        <v>322</v>
      </c>
      <c r="L2" s="247" t="s">
        <v>323</v>
      </c>
      <c r="M2" s="247" t="s">
        <v>324</v>
      </c>
      <c r="N2" s="247" t="s">
        <v>325</v>
      </c>
      <c r="O2" s="247" t="s">
        <v>326</v>
      </c>
      <c r="P2" s="253" t="s">
        <v>327</v>
      </c>
      <c r="Q2" s="253"/>
      <c r="R2" s="253"/>
      <c r="S2" s="253"/>
      <c r="T2" s="253"/>
      <c r="U2" s="244"/>
      <c r="V2" s="253" t="s">
        <v>328</v>
      </c>
      <c r="W2" s="253"/>
      <c r="X2" s="253"/>
      <c r="Y2" s="253"/>
      <c r="Z2" s="253" t="s">
        <v>329</v>
      </c>
      <c r="AA2" s="253" t="s">
        <v>330</v>
      </c>
      <c r="AB2" s="244" t="s">
        <v>331</v>
      </c>
      <c r="AC2" s="245"/>
      <c r="AD2" s="246"/>
      <c r="AE2" s="253" t="s">
        <v>332</v>
      </c>
      <c r="AF2" s="253"/>
      <c r="AG2" s="253"/>
      <c r="AH2" s="253"/>
      <c r="AI2" s="247" t="s">
        <v>333</v>
      </c>
      <c r="AJ2" s="254" t="s">
        <v>334</v>
      </c>
      <c r="AK2" s="254" t="s">
        <v>335</v>
      </c>
      <c r="AL2" s="254" t="s">
        <v>336</v>
      </c>
      <c r="AM2" s="255" t="s">
        <v>337</v>
      </c>
      <c r="AN2" s="255" t="s">
        <v>338</v>
      </c>
      <c r="AO2" s="255" t="s">
        <v>339</v>
      </c>
      <c r="AP2" s="255" t="s">
        <v>340</v>
      </c>
      <c r="AQ2" s="255" t="s">
        <v>341</v>
      </c>
      <c r="AR2" s="255" t="s">
        <v>342</v>
      </c>
      <c r="AS2" s="254" t="s">
        <v>343</v>
      </c>
      <c r="AT2" s="254" t="s">
        <v>344</v>
      </c>
      <c r="AU2" s="254" t="s">
        <v>345</v>
      </c>
      <c r="AV2" s="242" t="s">
        <v>92</v>
      </c>
      <c r="AW2" s="243" t="s">
        <v>346</v>
      </c>
      <c r="AX2" s="243" t="s">
        <v>347</v>
      </c>
      <c r="AY2" s="240" t="s">
        <v>348</v>
      </c>
      <c r="AZ2" s="241" t="s">
        <v>349</v>
      </c>
      <c r="BA2" s="241" t="s">
        <v>350</v>
      </c>
      <c r="BB2" s="256" t="s">
        <v>351</v>
      </c>
      <c r="BC2" s="257"/>
      <c r="BD2" s="257"/>
      <c r="BE2" s="257"/>
      <c r="BF2" s="257"/>
      <c r="BG2" s="258"/>
    </row>
    <row r="3" spans="1:59" ht="39" customHeight="1">
      <c r="A3" s="250"/>
      <c r="B3" s="248"/>
      <c r="C3" s="248"/>
      <c r="D3" s="248"/>
      <c r="E3" s="259"/>
      <c r="F3" s="259"/>
      <c r="G3" s="248"/>
      <c r="H3" s="248"/>
      <c r="I3" s="248"/>
      <c r="J3" s="248"/>
      <c r="K3" s="248"/>
      <c r="L3" s="248"/>
      <c r="M3" s="248"/>
      <c r="N3" s="248"/>
      <c r="O3" s="248"/>
      <c r="P3" s="63" t="s">
        <v>352</v>
      </c>
      <c r="Q3" s="63" t="s">
        <v>353</v>
      </c>
      <c r="R3" s="63" t="s">
        <v>354</v>
      </c>
      <c r="S3" s="63" t="s">
        <v>355</v>
      </c>
      <c r="T3" s="63" t="s">
        <v>356</v>
      </c>
      <c r="U3" s="63" t="s">
        <v>357</v>
      </c>
      <c r="V3" s="63" t="s">
        <v>358</v>
      </c>
      <c r="W3" s="63" t="s">
        <v>354</v>
      </c>
      <c r="X3" s="63" t="s">
        <v>355</v>
      </c>
      <c r="Y3" s="66" t="s">
        <v>359</v>
      </c>
      <c r="Z3" s="253"/>
      <c r="AA3" s="253"/>
      <c r="AB3" s="63" t="s">
        <v>360</v>
      </c>
      <c r="AC3" s="63" t="s">
        <v>361</v>
      </c>
      <c r="AD3" s="63" t="s">
        <v>362</v>
      </c>
      <c r="AE3" s="17" t="s">
        <v>363</v>
      </c>
      <c r="AF3" s="17" t="s">
        <v>364</v>
      </c>
      <c r="AG3" s="17" t="s">
        <v>365</v>
      </c>
      <c r="AH3" s="17" t="s">
        <v>366</v>
      </c>
      <c r="AI3" s="248"/>
      <c r="AJ3" s="254"/>
      <c r="AK3" s="254"/>
      <c r="AL3" s="254"/>
      <c r="AM3" s="255"/>
      <c r="AN3" s="255"/>
      <c r="AO3" s="255"/>
      <c r="AP3" s="255"/>
      <c r="AQ3" s="255"/>
      <c r="AR3" s="255"/>
      <c r="AS3" s="254"/>
      <c r="AT3" s="254"/>
      <c r="AU3" s="254"/>
      <c r="AV3" s="254"/>
      <c r="AW3" s="260"/>
      <c r="AX3" s="260"/>
      <c r="AY3" s="261"/>
      <c r="AZ3" s="262"/>
      <c r="BA3" s="262"/>
      <c r="BB3" s="263" t="s">
        <v>367</v>
      </c>
      <c r="BC3" s="264" t="s">
        <v>338</v>
      </c>
      <c r="BD3" s="264" t="s">
        <v>368</v>
      </c>
      <c r="BE3" s="264" t="s">
        <v>340</v>
      </c>
      <c r="BF3" s="264" t="s">
        <v>369</v>
      </c>
      <c r="BG3" s="255" t="s">
        <v>370</v>
      </c>
    </row>
    <row r="4" spans="1:59" ht="66.5" customHeight="1">
      <c r="A4" s="18">
        <v>43831</v>
      </c>
      <c r="B4" s="19">
        <v>0</v>
      </c>
      <c r="C4" s="19" t="s">
        <v>371</v>
      </c>
      <c r="D4" s="19">
        <v>9</v>
      </c>
      <c r="E4" s="19">
        <v>1</v>
      </c>
      <c r="F4" s="19">
        <v>2</v>
      </c>
      <c r="G4" s="19">
        <v>3</v>
      </c>
      <c r="H4" s="19">
        <v>4</v>
      </c>
      <c r="I4" s="19">
        <v>5</v>
      </c>
      <c r="J4" s="19">
        <v>6</v>
      </c>
      <c r="K4" s="19">
        <v>7</v>
      </c>
      <c r="L4" s="19">
        <v>8</v>
      </c>
      <c r="M4" s="19">
        <v>9</v>
      </c>
      <c r="N4" s="19" t="s">
        <v>372</v>
      </c>
      <c r="O4" s="19" t="s">
        <v>373</v>
      </c>
      <c r="P4" s="20" t="s">
        <v>374</v>
      </c>
      <c r="Q4" s="21" t="s">
        <v>374</v>
      </c>
      <c r="R4" s="21" t="s">
        <v>374</v>
      </c>
      <c r="S4" s="21" t="s">
        <v>375</v>
      </c>
      <c r="T4" s="265"/>
      <c r="U4" s="22"/>
      <c r="V4" s="22"/>
      <c r="W4" s="266"/>
      <c r="X4" s="22"/>
      <c r="Y4" s="22"/>
      <c r="Z4" s="22"/>
      <c r="AA4" s="22"/>
      <c r="AB4" s="22"/>
      <c r="AC4" s="22"/>
      <c r="AD4" s="22"/>
      <c r="AE4" s="23"/>
      <c r="AF4" s="23"/>
      <c r="AG4" s="23"/>
      <c r="AH4" s="24"/>
      <c r="AI4" s="25"/>
      <c r="AJ4" s="10"/>
      <c r="AK4" s="26"/>
      <c r="AL4" s="27"/>
      <c r="AM4" s="28"/>
      <c r="AN4" s="28"/>
      <c r="AO4" s="28"/>
      <c r="AP4" s="28"/>
      <c r="AQ4" s="28"/>
      <c r="AR4" s="27"/>
      <c r="AS4" s="28"/>
      <c r="AT4" s="27"/>
      <c r="AU4" s="27"/>
      <c r="AV4" s="27"/>
      <c r="AW4" s="29"/>
      <c r="AX4" s="29"/>
      <c r="AY4" s="31"/>
      <c r="AZ4" s="30"/>
      <c r="BA4" s="30"/>
      <c r="BB4" s="10"/>
      <c r="BC4" s="10"/>
      <c r="BD4" s="10"/>
      <c r="BE4" s="10"/>
      <c r="BF4" s="10"/>
      <c r="BG4" s="255"/>
    </row>
    <row r="5" spans="1:59" ht="108.65" customHeight="1">
      <c r="A5" s="32">
        <v>45691</v>
      </c>
      <c r="B5" s="33">
        <v>1</v>
      </c>
      <c r="C5" s="34" t="s">
        <v>376</v>
      </c>
      <c r="D5" s="35">
        <v>7</v>
      </c>
      <c r="E5" s="35">
        <v>3</v>
      </c>
      <c r="F5" s="35">
        <v>3</v>
      </c>
      <c r="G5" s="51">
        <v>1</v>
      </c>
      <c r="H5" s="51">
        <v>5</v>
      </c>
      <c r="I5" s="51">
        <v>2</v>
      </c>
      <c r="J5" s="51">
        <v>4</v>
      </c>
      <c r="K5" s="35">
        <v>31</v>
      </c>
      <c r="L5" s="34">
        <v>0</v>
      </c>
      <c r="M5" s="34">
        <v>0</v>
      </c>
      <c r="N5" s="34" t="s">
        <v>93</v>
      </c>
      <c r="O5" s="53" t="s">
        <v>103</v>
      </c>
      <c r="P5" s="36" t="s">
        <v>183</v>
      </c>
      <c r="Q5" s="267" t="s">
        <v>184</v>
      </c>
      <c r="R5" s="267" t="s">
        <v>108</v>
      </c>
      <c r="S5" s="36" t="s">
        <v>377</v>
      </c>
      <c r="T5" s="268" t="s">
        <v>378</v>
      </c>
      <c r="U5" s="269"/>
      <c r="V5" s="34" t="s">
        <v>104</v>
      </c>
      <c r="W5" s="35" t="s">
        <v>105</v>
      </c>
      <c r="X5" s="41" t="s">
        <v>106</v>
      </c>
      <c r="Y5" s="41">
        <v>46</v>
      </c>
      <c r="Z5" s="33">
        <v>1</v>
      </c>
      <c r="AA5" s="33">
        <v>9</v>
      </c>
      <c r="AB5" s="33">
        <v>0</v>
      </c>
      <c r="AC5" s="33">
        <v>150</v>
      </c>
      <c r="AD5" s="33"/>
      <c r="AE5" s="38">
        <v>456450</v>
      </c>
      <c r="AF5" s="38">
        <v>0</v>
      </c>
      <c r="AG5" s="38"/>
      <c r="AH5" s="38"/>
      <c r="AI5" s="36" t="s">
        <v>379</v>
      </c>
      <c r="AJ5" s="39"/>
      <c r="AK5" s="47"/>
      <c r="AL5" s="39"/>
      <c r="AM5" s="55"/>
      <c r="AN5" s="41"/>
      <c r="AO5" s="41"/>
      <c r="AP5" s="41"/>
      <c r="AQ5" s="48"/>
      <c r="AR5" s="270"/>
      <c r="AS5" s="41"/>
      <c r="AT5" s="39"/>
      <c r="AU5" s="39"/>
      <c r="AV5" s="42"/>
      <c r="AW5" s="42"/>
      <c r="AX5" s="42"/>
      <c r="AY5" s="44"/>
      <c r="AZ5" s="45"/>
      <c r="BA5" s="271"/>
    </row>
    <row r="6" spans="1:59" ht="114.65" customHeight="1">
      <c r="A6" s="32">
        <v>45693</v>
      </c>
      <c r="B6" s="33">
        <v>2</v>
      </c>
      <c r="C6" s="34" t="s">
        <v>376</v>
      </c>
      <c r="D6" s="35">
        <v>0</v>
      </c>
      <c r="E6" s="35" t="s">
        <v>95</v>
      </c>
      <c r="F6" s="35" t="s">
        <v>95</v>
      </c>
      <c r="G6" s="51" t="s">
        <v>95</v>
      </c>
      <c r="H6" s="51" t="s">
        <v>95</v>
      </c>
      <c r="I6" s="51" t="s">
        <v>95</v>
      </c>
      <c r="J6" s="51" t="s">
        <v>95</v>
      </c>
      <c r="K6" s="35" t="s">
        <v>95</v>
      </c>
      <c r="L6" s="34" t="s">
        <v>95</v>
      </c>
      <c r="M6" s="34" t="s">
        <v>95</v>
      </c>
      <c r="N6" s="34" t="s">
        <v>93</v>
      </c>
      <c r="O6" s="52" t="s">
        <v>380</v>
      </c>
      <c r="P6" s="36" t="s">
        <v>381</v>
      </c>
      <c r="Q6" s="36" t="s">
        <v>121</v>
      </c>
      <c r="R6" s="46" t="s">
        <v>382</v>
      </c>
      <c r="S6" s="36" t="s">
        <v>383</v>
      </c>
      <c r="T6" s="272"/>
      <c r="U6" s="269"/>
      <c r="V6" s="34" t="s">
        <v>384</v>
      </c>
      <c r="W6" s="35" t="s">
        <v>385</v>
      </c>
      <c r="X6" s="34" t="s">
        <v>386</v>
      </c>
      <c r="Y6" s="35">
        <v>62</v>
      </c>
      <c r="Z6" s="33">
        <v>2</v>
      </c>
      <c r="AA6" s="33">
        <v>2</v>
      </c>
      <c r="AB6" s="33">
        <v>15</v>
      </c>
      <c r="AC6" s="33">
        <v>50</v>
      </c>
      <c r="AD6" s="33"/>
      <c r="AE6" s="38">
        <v>755000</v>
      </c>
      <c r="AF6" s="38">
        <v>0</v>
      </c>
      <c r="AG6" s="38"/>
      <c r="AH6" s="38"/>
      <c r="AI6" s="36">
        <v>0</v>
      </c>
      <c r="AJ6" s="39"/>
      <c r="AK6" s="47"/>
      <c r="AL6" s="39"/>
      <c r="AM6" s="55"/>
      <c r="AN6" s="41"/>
      <c r="AO6" s="41"/>
      <c r="AP6" s="41"/>
      <c r="AQ6" s="41"/>
      <c r="AR6" s="270"/>
      <c r="AS6" s="41"/>
      <c r="AT6" s="39"/>
      <c r="AU6" s="39"/>
      <c r="AV6" s="42"/>
      <c r="AW6" s="273"/>
      <c r="AX6" s="42"/>
      <c r="AY6" s="44"/>
      <c r="AZ6" s="45"/>
      <c r="BA6" s="271"/>
    </row>
    <row r="7" spans="1:59" ht="82.4" customHeight="1">
      <c r="A7" s="32">
        <v>45701</v>
      </c>
      <c r="B7" s="33">
        <v>3</v>
      </c>
      <c r="C7" s="34" t="s">
        <v>376</v>
      </c>
      <c r="D7" s="35">
        <v>0</v>
      </c>
      <c r="E7" s="35" t="s">
        <v>95</v>
      </c>
      <c r="F7" s="35" t="s">
        <v>95</v>
      </c>
      <c r="G7" s="51" t="s">
        <v>95</v>
      </c>
      <c r="H7" s="51" t="s">
        <v>95</v>
      </c>
      <c r="I7" s="51" t="s">
        <v>95</v>
      </c>
      <c r="J7" s="51" t="s">
        <v>95</v>
      </c>
      <c r="K7" s="35" t="s">
        <v>95</v>
      </c>
      <c r="L7" s="34" t="s">
        <v>95</v>
      </c>
      <c r="M7" s="34" t="s">
        <v>95</v>
      </c>
      <c r="N7" s="34" t="s">
        <v>96</v>
      </c>
      <c r="O7" s="36" t="s">
        <v>387</v>
      </c>
      <c r="P7" s="36" t="s">
        <v>388</v>
      </c>
      <c r="Q7" s="267" t="s">
        <v>389</v>
      </c>
      <c r="R7" s="37" t="s">
        <v>108</v>
      </c>
      <c r="S7" s="36" t="s">
        <v>714</v>
      </c>
      <c r="T7" s="268" t="s">
        <v>390</v>
      </c>
      <c r="U7" s="269"/>
      <c r="V7" s="34" t="s">
        <v>391</v>
      </c>
      <c r="W7" s="35" t="s">
        <v>385</v>
      </c>
      <c r="X7" s="41" t="s">
        <v>392</v>
      </c>
      <c r="Y7" s="41">
        <v>48</v>
      </c>
      <c r="Z7" s="33">
        <v>1</v>
      </c>
      <c r="AA7" s="33">
        <v>2</v>
      </c>
      <c r="AB7" s="33">
        <v>3</v>
      </c>
      <c r="AC7" s="33">
        <v>84</v>
      </c>
      <c r="AD7" s="33"/>
      <c r="AE7" s="38">
        <v>960000</v>
      </c>
      <c r="AF7" s="38">
        <v>0</v>
      </c>
      <c r="AG7" s="38"/>
      <c r="AH7" s="38"/>
      <c r="AI7" s="36">
        <v>0</v>
      </c>
      <c r="AJ7" s="39"/>
      <c r="AK7" s="47"/>
      <c r="AL7" s="39"/>
      <c r="AM7" s="55"/>
      <c r="AN7" s="41"/>
      <c r="AO7" s="41"/>
      <c r="AP7" s="41"/>
      <c r="AQ7" s="48"/>
      <c r="AR7" s="270"/>
      <c r="AS7" s="41"/>
      <c r="AT7" s="39"/>
      <c r="AU7" s="39"/>
      <c r="AV7" s="42"/>
      <c r="AW7" s="42"/>
      <c r="AX7" s="42"/>
      <c r="AY7" s="44"/>
      <c r="AZ7" s="45"/>
      <c r="BA7" s="271"/>
    </row>
    <row r="8" spans="1:59" ht="66" customHeight="1">
      <c r="A8" s="32">
        <v>45705</v>
      </c>
      <c r="B8" s="33">
        <v>4</v>
      </c>
      <c r="C8" s="34" t="s">
        <v>376</v>
      </c>
      <c r="D8" s="35">
        <v>0</v>
      </c>
      <c r="E8" s="35" t="s">
        <v>95</v>
      </c>
      <c r="F8" s="35" t="s">
        <v>95</v>
      </c>
      <c r="G8" s="51" t="s">
        <v>95</v>
      </c>
      <c r="H8" s="51" t="s">
        <v>95</v>
      </c>
      <c r="I8" s="51" t="s">
        <v>95</v>
      </c>
      <c r="J8" s="51" t="s">
        <v>95</v>
      </c>
      <c r="K8" s="35" t="s">
        <v>95</v>
      </c>
      <c r="L8" s="34" t="s">
        <v>95</v>
      </c>
      <c r="M8" s="34" t="s">
        <v>95</v>
      </c>
      <c r="N8" s="34" t="s">
        <v>93</v>
      </c>
      <c r="O8" s="53" t="s">
        <v>393</v>
      </c>
      <c r="P8" s="36" t="s">
        <v>394</v>
      </c>
      <c r="Q8" s="267" t="s">
        <v>395</v>
      </c>
      <c r="R8" s="267" t="s">
        <v>396</v>
      </c>
      <c r="S8" s="36" t="s">
        <v>716</v>
      </c>
      <c r="T8" s="268" t="s">
        <v>397</v>
      </c>
      <c r="U8" s="269"/>
      <c r="V8" s="34" t="s">
        <v>398</v>
      </c>
      <c r="W8" s="35" t="s">
        <v>385</v>
      </c>
      <c r="X8" s="41" t="s">
        <v>399</v>
      </c>
      <c r="Y8" s="41">
        <v>61</v>
      </c>
      <c r="Z8" s="33">
        <v>2</v>
      </c>
      <c r="AA8" s="33">
        <v>2</v>
      </c>
      <c r="AB8" s="33">
        <v>20</v>
      </c>
      <c r="AC8" s="33">
        <v>48</v>
      </c>
      <c r="AD8" s="33"/>
      <c r="AE8" s="38">
        <v>848000</v>
      </c>
      <c r="AF8" s="38">
        <v>0</v>
      </c>
      <c r="AG8" s="38"/>
      <c r="AH8" s="38"/>
      <c r="AI8" s="36">
        <v>0</v>
      </c>
      <c r="AJ8" s="39"/>
      <c r="AK8" s="47"/>
      <c r="AL8" s="39"/>
      <c r="AM8" s="55"/>
      <c r="AN8" s="41"/>
      <c r="AO8" s="41"/>
      <c r="AP8" s="41"/>
      <c r="AQ8" s="48"/>
      <c r="AR8" s="270"/>
      <c r="AS8" s="41"/>
      <c r="AT8" s="39"/>
      <c r="AU8" s="39"/>
      <c r="AV8" s="42"/>
      <c r="AW8" s="42"/>
      <c r="AX8" s="42"/>
      <c r="AY8" s="44"/>
      <c r="AZ8" s="45"/>
      <c r="BA8" s="271"/>
    </row>
    <row r="9" spans="1:59" ht="66" customHeight="1">
      <c r="A9" s="32">
        <v>45705</v>
      </c>
      <c r="B9" s="33">
        <v>5</v>
      </c>
      <c r="C9" s="34" t="s">
        <v>376</v>
      </c>
      <c r="D9" s="35">
        <v>2</v>
      </c>
      <c r="E9" s="35">
        <v>58</v>
      </c>
      <c r="F9" s="35">
        <v>99</v>
      </c>
      <c r="G9" s="51">
        <v>0</v>
      </c>
      <c r="H9" s="51">
        <v>0</v>
      </c>
      <c r="I9" s="51">
        <v>0</v>
      </c>
      <c r="J9" s="51">
        <v>0</v>
      </c>
      <c r="K9" s="35">
        <v>0</v>
      </c>
      <c r="L9" s="34">
        <v>0</v>
      </c>
      <c r="M9" s="34">
        <v>0</v>
      </c>
      <c r="N9" s="34" t="s">
        <v>93</v>
      </c>
      <c r="O9" s="52" t="s">
        <v>248</v>
      </c>
      <c r="P9" s="36" t="s">
        <v>400</v>
      </c>
      <c r="Q9" s="36" t="s">
        <v>109</v>
      </c>
      <c r="R9" s="46" t="s">
        <v>401</v>
      </c>
      <c r="S9" s="36" t="s">
        <v>402</v>
      </c>
      <c r="T9" s="268" t="s">
        <v>403</v>
      </c>
      <c r="U9" s="269"/>
      <c r="V9" s="34" t="s">
        <v>142</v>
      </c>
      <c r="W9" s="35" t="s">
        <v>105</v>
      </c>
      <c r="X9" s="34" t="s">
        <v>249</v>
      </c>
      <c r="Y9" s="35">
        <v>58</v>
      </c>
      <c r="Z9" s="33">
        <v>1</v>
      </c>
      <c r="AA9" s="33">
        <v>3</v>
      </c>
      <c r="AB9" s="33">
        <v>2</v>
      </c>
      <c r="AC9" s="33">
        <v>213</v>
      </c>
      <c r="AD9" s="33"/>
      <c r="AE9" s="38">
        <v>989000</v>
      </c>
      <c r="AF9" s="38">
        <v>0</v>
      </c>
      <c r="AG9" s="38"/>
      <c r="AH9" s="38"/>
      <c r="AI9" s="36">
        <v>0</v>
      </c>
      <c r="AJ9" s="39"/>
      <c r="AK9" s="47"/>
      <c r="AL9" s="39"/>
      <c r="AM9" s="55"/>
      <c r="AN9" s="41"/>
      <c r="AO9" s="41"/>
      <c r="AP9" s="41"/>
      <c r="AQ9" s="48"/>
      <c r="AR9" s="270"/>
      <c r="AS9" s="41"/>
      <c r="AT9" s="39"/>
      <c r="AU9" s="39"/>
      <c r="AV9" s="42"/>
      <c r="AW9" s="42"/>
      <c r="AX9" s="42"/>
      <c r="AY9" s="44"/>
      <c r="AZ9" s="45"/>
      <c r="BA9" s="271"/>
    </row>
    <row r="10" spans="1:59" ht="66" customHeight="1">
      <c r="A10" s="32">
        <v>45706</v>
      </c>
      <c r="B10" s="33">
        <v>6</v>
      </c>
      <c r="C10" s="34" t="s">
        <v>376</v>
      </c>
      <c r="D10" s="35">
        <v>0</v>
      </c>
      <c r="E10" s="35" t="s">
        <v>95</v>
      </c>
      <c r="F10" s="35" t="s">
        <v>95</v>
      </c>
      <c r="G10" s="35" t="s">
        <v>95</v>
      </c>
      <c r="H10" s="35" t="s">
        <v>95</v>
      </c>
      <c r="I10" s="35" t="s">
        <v>95</v>
      </c>
      <c r="J10" s="35" t="s">
        <v>95</v>
      </c>
      <c r="K10" s="35" t="s">
        <v>95</v>
      </c>
      <c r="L10" s="35" t="s">
        <v>95</v>
      </c>
      <c r="M10" s="35" t="s">
        <v>95</v>
      </c>
      <c r="N10" s="34" t="s">
        <v>93</v>
      </c>
      <c r="O10" s="52" t="s">
        <v>404</v>
      </c>
      <c r="P10" s="36" t="s">
        <v>394</v>
      </c>
      <c r="Q10" s="36"/>
      <c r="R10" s="46" t="s">
        <v>396</v>
      </c>
      <c r="S10" s="274" t="s">
        <v>715</v>
      </c>
      <c r="T10" s="268" t="s">
        <v>397</v>
      </c>
      <c r="U10" s="269"/>
      <c r="V10" s="34" t="s">
        <v>405</v>
      </c>
      <c r="W10" s="35" t="s">
        <v>406</v>
      </c>
      <c r="X10" s="34" t="s">
        <v>407</v>
      </c>
      <c r="Y10" s="35">
        <v>45</v>
      </c>
      <c r="Z10" s="33">
        <v>1</v>
      </c>
      <c r="AA10" s="33">
        <v>2</v>
      </c>
      <c r="AB10" s="33">
        <v>5</v>
      </c>
      <c r="AC10" s="33">
        <v>20</v>
      </c>
      <c r="AD10" s="33"/>
      <c r="AE10" s="38">
        <v>295000</v>
      </c>
      <c r="AF10" s="38">
        <v>0</v>
      </c>
      <c r="AG10" s="38"/>
      <c r="AH10" s="38"/>
      <c r="AI10" s="36" t="s">
        <v>408</v>
      </c>
      <c r="AJ10" s="39"/>
      <c r="AK10" s="47"/>
      <c r="AL10" s="39"/>
      <c r="AM10" s="55"/>
      <c r="AN10" s="41"/>
      <c r="AO10" s="41"/>
      <c r="AP10" s="41"/>
      <c r="AQ10" s="48"/>
      <c r="AR10" s="270"/>
      <c r="AS10" s="41"/>
      <c r="AT10" s="39"/>
      <c r="AU10" s="39"/>
      <c r="AV10" s="42"/>
      <c r="AW10" s="42"/>
      <c r="AX10" s="42"/>
      <c r="AY10" s="44"/>
      <c r="AZ10" s="45"/>
      <c r="BA10" s="271"/>
    </row>
    <row r="11" spans="1:59" ht="66" customHeight="1">
      <c r="A11" s="32">
        <v>45706</v>
      </c>
      <c r="B11" s="33">
        <v>7</v>
      </c>
      <c r="C11" s="34" t="s">
        <v>376</v>
      </c>
      <c r="D11" s="35">
        <v>0</v>
      </c>
      <c r="E11" s="35" t="s">
        <v>95</v>
      </c>
      <c r="F11" s="35" t="s">
        <v>95</v>
      </c>
      <c r="G11" s="35" t="s">
        <v>95</v>
      </c>
      <c r="H11" s="35" t="s">
        <v>95</v>
      </c>
      <c r="I11" s="35" t="s">
        <v>95</v>
      </c>
      <c r="J11" s="35" t="s">
        <v>95</v>
      </c>
      <c r="K11" s="35" t="s">
        <v>95</v>
      </c>
      <c r="L11" s="35" t="s">
        <v>95</v>
      </c>
      <c r="M11" s="35" t="s">
        <v>95</v>
      </c>
      <c r="N11" s="34" t="s">
        <v>93</v>
      </c>
      <c r="O11" s="52" t="s">
        <v>409</v>
      </c>
      <c r="P11" s="36" t="s">
        <v>388</v>
      </c>
      <c r="Q11" s="36" t="s">
        <v>410</v>
      </c>
      <c r="R11" s="46" t="s">
        <v>108</v>
      </c>
      <c r="S11" s="36" t="s">
        <v>411</v>
      </c>
      <c r="T11" s="272" t="s">
        <v>412</v>
      </c>
      <c r="U11" s="269"/>
      <c r="V11" s="34" t="s">
        <v>413</v>
      </c>
      <c r="W11" s="35" t="s">
        <v>406</v>
      </c>
      <c r="X11" s="34" t="s">
        <v>414</v>
      </c>
      <c r="Y11" s="35">
        <v>41</v>
      </c>
      <c r="Z11" s="33">
        <v>1</v>
      </c>
      <c r="AA11" s="33">
        <v>1</v>
      </c>
      <c r="AB11" s="33">
        <v>6</v>
      </c>
      <c r="AC11" s="33">
        <v>14</v>
      </c>
      <c r="AD11" s="33"/>
      <c r="AE11" s="38">
        <v>340000</v>
      </c>
      <c r="AF11" s="38">
        <v>0</v>
      </c>
      <c r="AG11" s="38"/>
      <c r="AH11" s="38"/>
      <c r="AI11" s="36" t="s">
        <v>415</v>
      </c>
      <c r="AJ11" s="39"/>
      <c r="AK11" s="47"/>
      <c r="AL11" s="39"/>
      <c r="AM11" s="55"/>
      <c r="AN11" s="41"/>
      <c r="AO11" s="41"/>
      <c r="AP11" s="41"/>
      <c r="AQ11" s="48"/>
      <c r="AR11" s="270"/>
      <c r="AS11" s="41"/>
      <c r="AT11" s="39"/>
      <c r="AU11" s="39"/>
      <c r="AV11" s="42"/>
      <c r="AW11" s="42"/>
      <c r="AX11" s="42"/>
      <c r="AY11" s="44"/>
      <c r="AZ11" s="45"/>
      <c r="BA11" s="271"/>
    </row>
    <row r="12" spans="1:59" ht="66" customHeight="1">
      <c r="A12" s="32">
        <v>45707</v>
      </c>
      <c r="B12" s="33">
        <v>8</v>
      </c>
      <c r="C12" s="34" t="s">
        <v>376</v>
      </c>
      <c r="D12" s="35">
        <v>4</v>
      </c>
      <c r="E12" s="35">
        <v>28</v>
      </c>
      <c r="F12" s="35">
        <v>22</v>
      </c>
      <c r="G12" s="35">
        <v>2</v>
      </c>
      <c r="H12" s="35">
        <v>71</v>
      </c>
      <c r="I12" s="35" t="s">
        <v>95</v>
      </c>
      <c r="J12" s="35" t="s">
        <v>95</v>
      </c>
      <c r="K12" s="35" t="s">
        <v>95</v>
      </c>
      <c r="L12" s="35" t="s">
        <v>95</v>
      </c>
      <c r="M12" s="35" t="s">
        <v>95</v>
      </c>
      <c r="N12" s="34" t="s">
        <v>96</v>
      </c>
      <c r="O12" s="52" t="s">
        <v>213</v>
      </c>
      <c r="P12" s="36" t="s">
        <v>416</v>
      </c>
      <c r="Q12" s="36" t="s">
        <v>107</v>
      </c>
      <c r="R12" s="46" t="s">
        <v>108</v>
      </c>
      <c r="S12" s="36" t="s">
        <v>417</v>
      </c>
      <c r="T12" s="272" t="s">
        <v>418</v>
      </c>
      <c r="U12" s="269"/>
      <c r="V12" s="34" t="s">
        <v>419</v>
      </c>
      <c r="W12" s="35" t="s">
        <v>420</v>
      </c>
      <c r="X12" s="34" t="s">
        <v>421</v>
      </c>
      <c r="Y12" s="35">
        <v>47</v>
      </c>
      <c r="Z12" s="33">
        <v>3</v>
      </c>
      <c r="AA12" s="33">
        <v>5</v>
      </c>
      <c r="AB12" s="33">
        <v>8</v>
      </c>
      <c r="AC12" s="33">
        <v>18</v>
      </c>
      <c r="AD12" s="33"/>
      <c r="AE12" s="38">
        <v>355000</v>
      </c>
      <c r="AF12" s="38">
        <v>0</v>
      </c>
      <c r="AG12" s="38"/>
      <c r="AH12" s="38"/>
      <c r="AI12" s="36">
        <v>0</v>
      </c>
      <c r="AJ12" s="39"/>
      <c r="AK12" s="47"/>
      <c r="AL12" s="39"/>
      <c r="AM12" s="55"/>
      <c r="AN12" s="39"/>
      <c r="AO12" s="39"/>
      <c r="AP12" s="39"/>
      <c r="AQ12" s="39"/>
      <c r="AR12" s="270"/>
      <c r="AS12" s="41"/>
      <c r="AT12" s="39"/>
      <c r="AU12" s="39"/>
      <c r="AV12" s="42"/>
      <c r="AW12" s="42"/>
      <c r="AX12" s="42"/>
      <c r="AY12" s="44"/>
      <c r="AZ12" s="45"/>
      <c r="BA12" s="271"/>
    </row>
    <row r="13" spans="1:59" ht="66" customHeight="1">
      <c r="A13" s="32">
        <v>45707</v>
      </c>
      <c r="B13" s="33">
        <v>9</v>
      </c>
      <c r="C13" s="34" t="s">
        <v>376</v>
      </c>
      <c r="D13" s="35">
        <v>3</v>
      </c>
      <c r="E13" s="35">
        <v>12</v>
      </c>
      <c r="F13" s="35">
        <v>83</v>
      </c>
      <c r="G13" s="51" t="s">
        <v>422</v>
      </c>
      <c r="H13" s="51">
        <v>0</v>
      </c>
      <c r="I13" s="51">
        <v>0</v>
      </c>
      <c r="J13" s="51">
        <v>0</v>
      </c>
      <c r="K13" s="35">
        <v>0</v>
      </c>
      <c r="L13" s="34">
        <v>0</v>
      </c>
      <c r="M13" s="34">
        <v>0</v>
      </c>
      <c r="N13" s="34" t="s">
        <v>93</v>
      </c>
      <c r="O13" s="52" t="s">
        <v>423</v>
      </c>
      <c r="P13" s="36" t="s">
        <v>388</v>
      </c>
      <c r="Q13" s="36" t="s">
        <v>194</v>
      </c>
      <c r="R13" s="46" t="s">
        <v>108</v>
      </c>
      <c r="S13" s="36" t="s">
        <v>740</v>
      </c>
      <c r="T13" s="268" t="s">
        <v>424</v>
      </c>
      <c r="U13" s="269"/>
      <c r="V13" s="34" t="s">
        <v>425</v>
      </c>
      <c r="W13" s="35" t="s">
        <v>426</v>
      </c>
      <c r="X13" s="34" t="s">
        <v>427</v>
      </c>
      <c r="Y13" s="35">
        <v>51</v>
      </c>
      <c r="Z13" s="33">
        <v>1</v>
      </c>
      <c r="AA13" s="33">
        <v>3</v>
      </c>
      <c r="AB13" s="33">
        <v>6</v>
      </c>
      <c r="AC13" s="33">
        <v>42</v>
      </c>
      <c r="AD13" s="33"/>
      <c r="AE13" s="38">
        <v>373000</v>
      </c>
      <c r="AF13" s="38">
        <v>0</v>
      </c>
      <c r="AG13" s="38"/>
      <c r="AH13" s="38"/>
      <c r="AI13" s="36" t="s">
        <v>428</v>
      </c>
      <c r="AJ13" s="39"/>
      <c r="AK13" s="47"/>
      <c r="AL13" s="39"/>
      <c r="AM13" s="55"/>
      <c r="AN13" s="41"/>
      <c r="AO13" s="41"/>
      <c r="AP13" s="41"/>
      <c r="AQ13" s="41"/>
      <c r="AR13" s="270"/>
      <c r="AS13" s="41"/>
      <c r="AT13" s="39"/>
      <c r="AU13" s="39"/>
      <c r="AV13" s="42"/>
      <c r="AW13" s="273"/>
      <c r="AX13" s="42"/>
      <c r="AY13" s="44"/>
      <c r="AZ13" s="45"/>
      <c r="BA13" s="271"/>
    </row>
    <row r="14" spans="1:59" ht="66" customHeight="1">
      <c r="A14" s="32">
        <v>45707</v>
      </c>
      <c r="B14" s="33">
        <v>10</v>
      </c>
      <c r="C14" s="34" t="s">
        <v>376</v>
      </c>
      <c r="D14" s="35">
        <v>0</v>
      </c>
      <c r="E14" s="35" t="s">
        <v>95</v>
      </c>
      <c r="F14" s="35" t="s">
        <v>95</v>
      </c>
      <c r="G14" s="51" t="s">
        <v>95</v>
      </c>
      <c r="H14" s="51" t="s">
        <v>95</v>
      </c>
      <c r="I14" s="51" t="s">
        <v>95</v>
      </c>
      <c r="J14" s="51" t="s">
        <v>95</v>
      </c>
      <c r="K14" s="35" t="s">
        <v>95</v>
      </c>
      <c r="L14" s="34" t="s">
        <v>95</v>
      </c>
      <c r="M14" s="34" t="s">
        <v>95</v>
      </c>
      <c r="N14" s="34" t="s">
        <v>93</v>
      </c>
      <c r="O14" s="52" t="s">
        <v>429</v>
      </c>
      <c r="P14" s="36" t="s">
        <v>430</v>
      </c>
      <c r="Q14" s="36" t="s">
        <v>276</v>
      </c>
      <c r="R14" s="46" t="s">
        <v>401</v>
      </c>
      <c r="S14" s="36" t="s">
        <v>431</v>
      </c>
      <c r="T14" s="272" t="s">
        <v>432</v>
      </c>
      <c r="U14" s="269"/>
      <c r="V14" s="34" t="s">
        <v>433</v>
      </c>
      <c r="W14" s="35" t="s">
        <v>385</v>
      </c>
      <c r="X14" s="34" t="s">
        <v>434</v>
      </c>
      <c r="Y14" s="35">
        <v>44</v>
      </c>
      <c r="Z14" s="33">
        <v>1</v>
      </c>
      <c r="AA14" s="33">
        <v>3</v>
      </c>
      <c r="AB14" s="33">
        <v>0</v>
      </c>
      <c r="AC14" s="33">
        <v>205</v>
      </c>
      <c r="AD14" s="33"/>
      <c r="AE14" s="38">
        <v>1000000</v>
      </c>
      <c r="AF14" s="38">
        <v>0</v>
      </c>
      <c r="AG14" s="38"/>
      <c r="AH14" s="38"/>
      <c r="AI14" s="36">
        <v>0</v>
      </c>
      <c r="AJ14" s="39"/>
      <c r="AK14" s="47"/>
      <c r="AL14" s="39"/>
      <c r="AM14" s="55"/>
      <c r="AN14" s="39"/>
      <c r="AO14" s="39"/>
      <c r="AP14" s="39"/>
      <c r="AQ14" s="39"/>
      <c r="AR14" s="42"/>
      <c r="AS14" s="41"/>
      <c r="AT14" s="39"/>
      <c r="AU14" s="39"/>
      <c r="AV14" s="42"/>
      <c r="AW14" s="42"/>
      <c r="AX14" s="42"/>
      <c r="AY14" s="44"/>
      <c r="AZ14" s="45"/>
      <c r="BA14" s="271"/>
    </row>
    <row r="15" spans="1:59" ht="66" customHeight="1">
      <c r="A15" s="32">
        <v>45708</v>
      </c>
      <c r="B15" s="33">
        <v>11</v>
      </c>
      <c r="C15" s="34" t="s">
        <v>376</v>
      </c>
      <c r="D15" s="35">
        <v>3</v>
      </c>
      <c r="E15" s="35">
        <v>42</v>
      </c>
      <c r="F15" s="35">
        <v>13</v>
      </c>
      <c r="G15" s="51">
        <v>37</v>
      </c>
      <c r="H15" s="51">
        <v>0</v>
      </c>
      <c r="I15" s="51">
        <v>0</v>
      </c>
      <c r="J15" s="51">
        <v>0</v>
      </c>
      <c r="K15" s="35">
        <v>0</v>
      </c>
      <c r="L15" s="34">
        <v>0</v>
      </c>
      <c r="M15" s="34">
        <v>0</v>
      </c>
      <c r="N15" s="34" t="s">
        <v>93</v>
      </c>
      <c r="O15" s="52" t="s">
        <v>435</v>
      </c>
      <c r="P15" s="36" t="s">
        <v>208</v>
      </c>
      <c r="Q15" s="36" t="s">
        <v>233</v>
      </c>
      <c r="R15" s="46" t="s">
        <v>382</v>
      </c>
      <c r="S15" s="36" t="s">
        <v>436</v>
      </c>
      <c r="T15" s="268" t="s">
        <v>437</v>
      </c>
      <c r="U15" s="269"/>
      <c r="V15" s="34" t="s">
        <v>151</v>
      </c>
      <c r="W15" s="35" t="s">
        <v>420</v>
      </c>
      <c r="X15" s="34" t="s">
        <v>234</v>
      </c>
      <c r="Y15" s="35">
        <v>47</v>
      </c>
      <c r="Z15" s="33">
        <v>1</v>
      </c>
      <c r="AA15" s="33">
        <v>3</v>
      </c>
      <c r="AB15" s="33">
        <v>5</v>
      </c>
      <c r="AC15" s="33">
        <v>38</v>
      </c>
      <c r="AD15" s="33"/>
      <c r="AE15" s="38">
        <v>150000</v>
      </c>
      <c r="AF15" s="38">
        <v>0</v>
      </c>
      <c r="AG15" s="38"/>
      <c r="AH15" s="38"/>
      <c r="AI15" s="36">
        <v>0</v>
      </c>
      <c r="AJ15" s="39"/>
      <c r="AK15" s="47"/>
      <c r="AL15" s="39"/>
      <c r="AM15" s="55"/>
      <c r="AN15" s="41"/>
      <c r="AO15" s="41"/>
      <c r="AP15" s="41"/>
      <c r="AQ15" s="41"/>
      <c r="AR15" s="42"/>
      <c r="AS15" s="41"/>
      <c r="AT15" s="39"/>
      <c r="AU15" s="39"/>
      <c r="AV15" s="42"/>
      <c r="AW15" s="273"/>
      <c r="AX15" s="42"/>
      <c r="AY15" s="44"/>
      <c r="AZ15" s="45"/>
      <c r="BA15" s="271"/>
    </row>
    <row r="16" spans="1:59" ht="66" customHeight="1">
      <c r="A16" s="32">
        <v>45708</v>
      </c>
      <c r="B16" s="33">
        <v>12</v>
      </c>
      <c r="C16" s="34" t="s">
        <v>376</v>
      </c>
      <c r="D16" s="35">
        <v>4</v>
      </c>
      <c r="E16" s="35">
        <v>2</v>
      </c>
      <c r="F16" s="35">
        <v>31</v>
      </c>
      <c r="G16" s="35">
        <v>20</v>
      </c>
      <c r="H16" s="35">
        <v>61</v>
      </c>
      <c r="I16" s="35">
        <v>0</v>
      </c>
      <c r="J16" s="35">
        <v>0</v>
      </c>
      <c r="K16" s="35">
        <v>0</v>
      </c>
      <c r="L16" s="35">
        <v>0</v>
      </c>
      <c r="M16" s="35">
        <v>0</v>
      </c>
      <c r="N16" s="34" t="s">
        <v>94</v>
      </c>
      <c r="O16" s="52" t="s">
        <v>178</v>
      </c>
      <c r="P16" s="36" t="s">
        <v>416</v>
      </c>
      <c r="Q16" s="36" t="s">
        <v>180</v>
      </c>
      <c r="R16" s="46" t="s">
        <v>108</v>
      </c>
      <c r="S16" s="36" t="s">
        <v>98</v>
      </c>
      <c r="T16" s="272" t="s">
        <v>130</v>
      </c>
      <c r="U16" s="269"/>
      <c r="V16" s="34" t="s">
        <v>181</v>
      </c>
      <c r="W16" s="35" t="s">
        <v>110</v>
      </c>
      <c r="X16" s="34" t="s">
        <v>182</v>
      </c>
      <c r="Y16" s="35">
        <v>56</v>
      </c>
      <c r="Z16" s="33">
        <v>1</v>
      </c>
      <c r="AA16" s="33">
        <v>2</v>
      </c>
      <c r="AB16" s="33">
        <v>12</v>
      </c>
      <c r="AC16" s="33">
        <v>66</v>
      </c>
      <c r="AD16" s="33"/>
      <c r="AE16" s="38">
        <v>980000</v>
      </c>
      <c r="AF16" s="38">
        <v>0</v>
      </c>
      <c r="AG16" s="38"/>
      <c r="AH16" s="38"/>
      <c r="AI16" s="36">
        <v>0</v>
      </c>
      <c r="AJ16" s="39"/>
      <c r="AK16" s="47"/>
      <c r="AL16" s="39"/>
      <c r="AM16" s="55"/>
      <c r="AN16" s="41"/>
      <c r="AO16" s="41"/>
      <c r="AP16" s="41"/>
      <c r="AQ16" s="41"/>
      <c r="AR16" s="270"/>
      <c r="AS16" s="41"/>
      <c r="AT16" s="39"/>
      <c r="AU16" s="39"/>
      <c r="AV16" s="42"/>
      <c r="AW16" s="273"/>
      <c r="AX16" s="42"/>
      <c r="AY16" s="44"/>
      <c r="AZ16" s="45"/>
      <c r="BA16" s="271"/>
    </row>
    <row r="17" spans="1:59" ht="66" customHeight="1">
      <c r="A17" s="32">
        <v>45711</v>
      </c>
      <c r="B17" s="33">
        <v>13</v>
      </c>
      <c r="C17" s="34" t="s">
        <v>376</v>
      </c>
      <c r="D17" s="35">
        <v>5</v>
      </c>
      <c r="E17" s="35">
        <v>17</v>
      </c>
      <c r="F17" s="35">
        <v>85</v>
      </c>
      <c r="G17" s="51">
        <v>52</v>
      </c>
      <c r="H17" s="51">
        <v>24</v>
      </c>
      <c r="I17" s="51">
        <v>83</v>
      </c>
      <c r="J17" s="51">
        <v>0</v>
      </c>
      <c r="K17" s="35">
        <v>0</v>
      </c>
      <c r="L17" s="34">
        <v>0</v>
      </c>
      <c r="M17" s="34">
        <v>0</v>
      </c>
      <c r="N17" s="34" t="s">
        <v>94</v>
      </c>
      <c r="O17" s="275" t="s">
        <v>438</v>
      </c>
      <c r="P17" s="36" t="s">
        <v>388</v>
      </c>
      <c r="Q17" s="36" t="s">
        <v>439</v>
      </c>
      <c r="R17" s="46" t="s">
        <v>108</v>
      </c>
      <c r="S17" s="36" t="s">
        <v>440</v>
      </c>
      <c r="T17" s="272" t="s">
        <v>441</v>
      </c>
      <c r="U17" s="269"/>
      <c r="V17" s="34" t="s">
        <v>159</v>
      </c>
      <c r="W17" s="35" t="s">
        <v>105</v>
      </c>
      <c r="X17" s="34" t="s">
        <v>161</v>
      </c>
      <c r="Y17" s="35">
        <v>54</v>
      </c>
      <c r="Z17" s="33">
        <v>1</v>
      </c>
      <c r="AA17" s="33">
        <v>3</v>
      </c>
      <c r="AB17" s="33">
        <v>0</v>
      </c>
      <c r="AC17" s="33">
        <v>298</v>
      </c>
      <c r="AD17" s="33"/>
      <c r="AE17" s="38">
        <v>999600</v>
      </c>
      <c r="AF17" s="38">
        <v>0</v>
      </c>
      <c r="AG17" s="38"/>
      <c r="AH17" s="38"/>
      <c r="AI17" s="36">
        <v>0</v>
      </c>
      <c r="AJ17" s="39"/>
      <c r="AK17" s="47"/>
      <c r="AL17" s="39"/>
      <c r="AM17" s="55"/>
      <c r="AN17" s="41"/>
      <c r="AO17" s="41"/>
      <c r="AP17" s="41"/>
      <c r="AQ17" s="41"/>
      <c r="AR17" s="42"/>
      <c r="AS17" s="41"/>
      <c r="AT17" s="39"/>
      <c r="AU17" s="39"/>
      <c r="AV17" s="42"/>
      <c r="AW17" s="273"/>
      <c r="AX17" s="42"/>
      <c r="AY17" s="44"/>
      <c r="AZ17" s="45"/>
      <c r="BA17" s="271"/>
    </row>
    <row r="18" spans="1:59" ht="66" customHeight="1">
      <c r="A18" s="32">
        <v>45711</v>
      </c>
      <c r="B18" s="33">
        <v>14</v>
      </c>
      <c r="C18" s="34" t="s">
        <v>376</v>
      </c>
      <c r="D18" s="35">
        <v>1</v>
      </c>
      <c r="E18" s="35">
        <v>45</v>
      </c>
      <c r="F18" s="35" t="s">
        <v>95</v>
      </c>
      <c r="G18" s="51" t="s">
        <v>95</v>
      </c>
      <c r="H18" s="51" t="s">
        <v>95</v>
      </c>
      <c r="I18" s="51" t="s">
        <v>95</v>
      </c>
      <c r="J18" s="51" t="s">
        <v>95</v>
      </c>
      <c r="K18" s="35" t="s">
        <v>95</v>
      </c>
      <c r="L18" s="34" t="s">
        <v>95</v>
      </c>
      <c r="M18" s="34" t="s">
        <v>95</v>
      </c>
      <c r="N18" s="34" t="s">
        <v>93</v>
      </c>
      <c r="O18" s="52" t="s">
        <v>237</v>
      </c>
      <c r="P18" s="36" t="s">
        <v>388</v>
      </c>
      <c r="Q18" s="36" t="s">
        <v>155</v>
      </c>
      <c r="R18" s="46" t="s">
        <v>108</v>
      </c>
      <c r="S18" s="36" t="s">
        <v>442</v>
      </c>
      <c r="T18" s="268" t="s">
        <v>443</v>
      </c>
      <c r="U18" s="269"/>
      <c r="V18" s="34" t="s">
        <v>444</v>
      </c>
      <c r="W18" s="35" t="s">
        <v>420</v>
      </c>
      <c r="X18" s="34" t="s">
        <v>445</v>
      </c>
      <c r="Y18" s="35">
        <v>62</v>
      </c>
      <c r="Z18" s="33">
        <v>2</v>
      </c>
      <c r="AA18" s="33">
        <v>5</v>
      </c>
      <c r="AB18" s="33">
        <v>2</v>
      </c>
      <c r="AC18" s="33">
        <v>11</v>
      </c>
      <c r="AD18" s="33"/>
      <c r="AE18" s="38">
        <v>205000</v>
      </c>
      <c r="AF18" s="38">
        <v>0</v>
      </c>
      <c r="AG18" s="38"/>
      <c r="AH18" s="38"/>
      <c r="AI18" s="36">
        <v>0</v>
      </c>
      <c r="AJ18" s="39"/>
      <c r="AK18" s="47"/>
      <c r="AL18" s="39"/>
      <c r="AM18" s="55"/>
      <c r="AN18" s="41"/>
      <c r="AO18" s="41"/>
      <c r="AP18" s="41"/>
      <c r="AQ18" s="41"/>
      <c r="AR18" s="42"/>
      <c r="AS18" s="41"/>
      <c r="AT18" s="39"/>
      <c r="AU18" s="39"/>
      <c r="AV18" s="42"/>
      <c r="AW18" s="42"/>
      <c r="AX18" s="42"/>
      <c r="AY18" s="44"/>
      <c r="AZ18" s="45"/>
      <c r="BA18" s="271"/>
    </row>
    <row r="19" spans="1:59" ht="66" customHeight="1">
      <c r="A19" s="32">
        <v>45713</v>
      </c>
      <c r="B19" s="33">
        <v>15</v>
      </c>
      <c r="C19" s="34" t="s">
        <v>376</v>
      </c>
      <c r="D19" s="35">
        <v>5</v>
      </c>
      <c r="E19" s="35">
        <v>39</v>
      </c>
      <c r="F19" s="35">
        <v>0</v>
      </c>
      <c r="G19" s="51">
        <v>33</v>
      </c>
      <c r="H19" s="51">
        <v>19</v>
      </c>
      <c r="I19" s="51">
        <v>23</v>
      </c>
      <c r="J19" s="51">
        <v>37</v>
      </c>
      <c r="K19" s="51">
        <v>0</v>
      </c>
      <c r="L19" s="51">
        <v>0</v>
      </c>
      <c r="M19" s="34">
        <v>0</v>
      </c>
      <c r="N19" s="34" t="s">
        <v>96</v>
      </c>
      <c r="O19" s="52" t="s">
        <v>145</v>
      </c>
      <c r="P19" s="36" t="s">
        <v>381</v>
      </c>
      <c r="Q19" s="36" t="s">
        <v>134</v>
      </c>
      <c r="R19" s="46" t="s">
        <v>446</v>
      </c>
      <c r="S19" s="36" t="s">
        <v>135</v>
      </c>
      <c r="T19" s="268" t="s">
        <v>447</v>
      </c>
      <c r="U19" s="269"/>
      <c r="V19" s="34" t="s">
        <v>146</v>
      </c>
      <c r="W19" s="35" t="s">
        <v>406</v>
      </c>
      <c r="X19" s="34" t="s">
        <v>448</v>
      </c>
      <c r="Y19" s="35">
        <v>43</v>
      </c>
      <c r="Z19" s="33">
        <v>3</v>
      </c>
      <c r="AA19" s="33">
        <v>5</v>
      </c>
      <c r="AB19" s="33">
        <v>24</v>
      </c>
      <c r="AC19" s="33">
        <v>52</v>
      </c>
      <c r="AD19" s="33"/>
      <c r="AE19" s="38">
        <v>824000</v>
      </c>
      <c r="AF19" s="38">
        <v>0</v>
      </c>
      <c r="AG19" s="38"/>
      <c r="AH19" s="38"/>
      <c r="AI19" s="36">
        <v>0</v>
      </c>
      <c r="AJ19" s="39"/>
      <c r="AK19" s="47"/>
      <c r="AL19" s="39"/>
      <c r="AM19" s="55"/>
      <c r="AN19" s="41"/>
      <c r="AO19" s="41"/>
      <c r="AP19" s="41"/>
      <c r="AQ19" s="41"/>
      <c r="AR19" s="270"/>
      <c r="AS19" s="41"/>
      <c r="AT19" s="39"/>
      <c r="AU19" s="39"/>
      <c r="AV19" s="42"/>
      <c r="AW19" s="273"/>
      <c r="AX19" s="42"/>
      <c r="AY19" s="44"/>
      <c r="AZ19" s="45"/>
      <c r="BA19" s="271"/>
      <c r="BB19" s="10"/>
      <c r="BC19" s="10"/>
      <c r="BD19" s="10"/>
      <c r="BE19" s="10"/>
      <c r="BF19" s="10"/>
      <c r="BG19" s="276"/>
    </row>
    <row r="20" spans="1:59" ht="66" customHeight="1">
      <c r="A20" s="32">
        <v>45713</v>
      </c>
      <c r="B20" s="33">
        <v>16</v>
      </c>
      <c r="C20" s="34" t="s">
        <v>376</v>
      </c>
      <c r="D20" s="35">
        <v>1</v>
      </c>
      <c r="E20" s="35">
        <v>19</v>
      </c>
      <c r="F20" s="35">
        <v>0</v>
      </c>
      <c r="G20" s="51">
        <v>0</v>
      </c>
      <c r="H20" s="51">
        <v>0</v>
      </c>
      <c r="I20" s="51">
        <v>0</v>
      </c>
      <c r="J20" s="51">
        <v>0</v>
      </c>
      <c r="K20" s="51">
        <v>0</v>
      </c>
      <c r="L20" s="51">
        <v>0</v>
      </c>
      <c r="M20" s="34">
        <v>0</v>
      </c>
      <c r="N20" s="34" t="s">
        <v>93</v>
      </c>
      <c r="O20" s="52" t="s">
        <v>449</v>
      </c>
      <c r="P20" s="36" t="s">
        <v>394</v>
      </c>
      <c r="Q20" s="36" t="s">
        <v>152</v>
      </c>
      <c r="R20" s="46" t="s">
        <v>450</v>
      </c>
      <c r="S20" s="36" t="s">
        <v>196</v>
      </c>
      <c r="T20" s="268" t="s">
        <v>451</v>
      </c>
      <c r="U20" s="269"/>
      <c r="V20" s="34" t="s">
        <v>197</v>
      </c>
      <c r="W20" s="35" t="s">
        <v>105</v>
      </c>
      <c r="X20" s="34" t="s">
        <v>139</v>
      </c>
      <c r="Y20" s="35">
        <v>39</v>
      </c>
      <c r="Z20" s="33">
        <v>3</v>
      </c>
      <c r="AA20" s="33">
        <v>11</v>
      </c>
      <c r="AB20" s="33">
        <v>60</v>
      </c>
      <c r="AC20" s="33">
        <v>660</v>
      </c>
      <c r="AD20" s="33"/>
      <c r="AE20" s="38">
        <v>993600</v>
      </c>
      <c r="AF20" s="38">
        <v>0</v>
      </c>
      <c r="AG20" s="38"/>
      <c r="AH20" s="38"/>
      <c r="AI20" s="36" t="s">
        <v>452</v>
      </c>
      <c r="AJ20" s="39"/>
      <c r="AK20" s="47"/>
      <c r="AL20" s="39"/>
      <c r="AM20" s="55"/>
      <c r="AN20" s="41"/>
      <c r="AO20" s="41"/>
      <c r="AP20" s="41"/>
      <c r="AQ20" s="41"/>
      <c r="AR20" s="270"/>
      <c r="AS20" s="41"/>
      <c r="AT20" s="39"/>
      <c r="AU20" s="39"/>
      <c r="AV20" s="42"/>
      <c r="AW20" s="273"/>
      <c r="AX20" s="42"/>
      <c r="AY20" s="44"/>
      <c r="AZ20" s="45"/>
      <c r="BA20" s="271"/>
      <c r="BB20" s="10"/>
      <c r="BC20" s="10"/>
      <c r="BD20" s="10"/>
      <c r="BE20" s="10"/>
      <c r="BF20" s="10"/>
      <c r="BG20" s="276"/>
    </row>
    <row r="21" spans="1:59" ht="66" customHeight="1">
      <c r="A21" s="32">
        <v>45713</v>
      </c>
      <c r="B21" s="33">
        <v>17</v>
      </c>
      <c r="C21" s="34" t="s">
        <v>376</v>
      </c>
      <c r="D21" s="35">
        <v>2</v>
      </c>
      <c r="E21" s="35">
        <v>60</v>
      </c>
      <c r="F21" s="35">
        <v>33</v>
      </c>
      <c r="G21" s="51">
        <v>0</v>
      </c>
      <c r="H21" s="51">
        <v>0</v>
      </c>
      <c r="I21" s="51">
        <v>0</v>
      </c>
      <c r="J21" s="51">
        <v>0</v>
      </c>
      <c r="K21" s="51">
        <v>0</v>
      </c>
      <c r="L21" s="51">
        <v>0</v>
      </c>
      <c r="M21" s="34">
        <v>0</v>
      </c>
      <c r="N21" s="34" t="s">
        <v>96</v>
      </c>
      <c r="O21" s="52" t="s">
        <v>453</v>
      </c>
      <c r="P21" s="36" t="s">
        <v>454</v>
      </c>
      <c r="Q21" s="36" t="s">
        <v>251</v>
      </c>
      <c r="R21" s="46" t="s">
        <v>108</v>
      </c>
      <c r="S21" s="36" t="s">
        <v>163</v>
      </c>
      <c r="T21" s="268" t="s">
        <v>455</v>
      </c>
      <c r="U21" s="269"/>
      <c r="V21" s="34" t="s">
        <v>252</v>
      </c>
      <c r="W21" s="35" t="s">
        <v>110</v>
      </c>
      <c r="X21" s="34" t="s">
        <v>253</v>
      </c>
      <c r="Y21" s="35">
        <v>49</v>
      </c>
      <c r="Z21" s="33">
        <v>1</v>
      </c>
      <c r="AA21" s="33">
        <v>1</v>
      </c>
      <c r="AB21" s="33">
        <v>12</v>
      </c>
      <c r="AC21" s="33">
        <v>12</v>
      </c>
      <c r="AD21" s="33"/>
      <c r="AE21" s="38">
        <v>396480</v>
      </c>
      <c r="AF21" s="38">
        <v>0</v>
      </c>
      <c r="AG21" s="38"/>
      <c r="AH21" s="38"/>
      <c r="AI21" s="36" t="s">
        <v>254</v>
      </c>
      <c r="AJ21" s="39"/>
      <c r="AK21" s="47"/>
      <c r="AL21" s="39"/>
      <c r="AM21" s="55"/>
      <c r="AN21" s="41"/>
      <c r="AO21" s="41"/>
      <c r="AP21" s="41"/>
      <c r="AQ21" s="41"/>
      <c r="AR21" s="42"/>
      <c r="AS21" s="41"/>
      <c r="AT21" s="39"/>
      <c r="AU21" s="39"/>
      <c r="AV21" s="42"/>
      <c r="AW21" s="273"/>
      <c r="AX21" s="42"/>
      <c r="AY21" s="44"/>
      <c r="AZ21" s="45"/>
      <c r="BA21" s="271"/>
    </row>
    <row r="22" spans="1:59" ht="66" customHeight="1">
      <c r="A22" s="32">
        <v>45713</v>
      </c>
      <c r="B22" s="33">
        <v>18</v>
      </c>
      <c r="C22" s="34" t="s">
        <v>376</v>
      </c>
      <c r="D22" s="35">
        <v>2</v>
      </c>
      <c r="E22" s="35">
        <v>4</v>
      </c>
      <c r="F22" s="35">
        <v>59</v>
      </c>
      <c r="G22" s="51">
        <v>0</v>
      </c>
      <c r="H22" s="51">
        <v>0</v>
      </c>
      <c r="I22" s="51">
        <v>0</v>
      </c>
      <c r="J22" s="51">
        <v>0</v>
      </c>
      <c r="K22" s="35">
        <v>0</v>
      </c>
      <c r="L22" s="34">
        <v>0</v>
      </c>
      <c r="M22" s="34">
        <v>0</v>
      </c>
      <c r="N22" s="34" t="s">
        <v>96</v>
      </c>
      <c r="O22" s="52" t="s">
        <v>456</v>
      </c>
      <c r="P22" s="36" t="s">
        <v>388</v>
      </c>
      <c r="Q22" s="36" t="s">
        <v>186</v>
      </c>
      <c r="R22" s="46" t="s">
        <v>450</v>
      </c>
      <c r="S22" s="36" t="s">
        <v>457</v>
      </c>
      <c r="T22" s="268" t="s">
        <v>458</v>
      </c>
      <c r="U22" s="269"/>
      <c r="V22" s="34" t="s">
        <v>187</v>
      </c>
      <c r="W22" s="35" t="s">
        <v>105</v>
      </c>
      <c r="X22" s="34" t="s">
        <v>188</v>
      </c>
      <c r="Y22" s="35">
        <v>57</v>
      </c>
      <c r="Z22" s="33">
        <v>1</v>
      </c>
      <c r="AA22" s="33">
        <v>1</v>
      </c>
      <c r="AB22" s="33">
        <v>4</v>
      </c>
      <c r="AC22" s="33">
        <v>36</v>
      </c>
      <c r="AD22" s="33"/>
      <c r="AE22" s="38">
        <v>585000</v>
      </c>
      <c r="AF22" s="38">
        <v>0</v>
      </c>
      <c r="AG22" s="38"/>
      <c r="AH22" s="38"/>
      <c r="AI22" s="36">
        <v>0</v>
      </c>
      <c r="AJ22" s="39"/>
      <c r="AK22" s="47"/>
      <c r="AL22" s="39"/>
      <c r="AM22" s="55"/>
      <c r="AN22" s="41"/>
      <c r="AO22" s="41"/>
      <c r="AP22" s="41"/>
      <c r="AQ22" s="41"/>
      <c r="AR22" s="270"/>
      <c r="AS22" s="41"/>
      <c r="AT22" s="39"/>
      <c r="AU22" s="39"/>
      <c r="AV22" s="42"/>
      <c r="AW22" s="273"/>
      <c r="AX22" s="42"/>
      <c r="AY22" s="44"/>
      <c r="AZ22" s="45"/>
      <c r="BA22" s="271"/>
    </row>
    <row r="23" spans="1:59" ht="66" customHeight="1">
      <c r="A23" s="32">
        <v>45713</v>
      </c>
      <c r="B23" s="33">
        <v>19</v>
      </c>
      <c r="C23" s="34" t="s">
        <v>376</v>
      </c>
      <c r="D23" s="35">
        <v>2</v>
      </c>
      <c r="E23" s="35">
        <v>87</v>
      </c>
      <c r="F23" s="35">
        <v>46</v>
      </c>
      <c r="G23" s="51">
        <v>0</v>
      </c>
      <c r="H23" s="51">
        <v>0</v>
      </c>
      <c r="I23" s="51">
        <v>0</v>
      </c>
      <c r="J23" s="51">
        <v>0</v>
      </c>
      <c r="K23" s="35">
        <v>0</v>
      </c>
      <c r="L23" s="34">
        <v>0</v>
      </c>
      <c r="M23" s="34">
        <v>0</v>
      </c>
      <c r="N23" s="34" t="s">
        <v>93</v>
      </c>
      <c r="O23" s="52" t="s">
        <v>293</v>
      </c>
      <c r="P23" s="36" t="s">
        <v>388</v>
      </c>
      <c r="Q23" s="36" t="s">
        <v>459</v>
      </c>
      <c r="R23" s="46" t="s">
        <v>108</v>
      </c>
      <c r="S23" s="36" t="s">
        <v>460</v>
      </c>
      <c r="T23" s="277" t="s">
        <v>461</v>
      </c>
      <c r="U23" s="269"/>
      <c r="V23" s="34" t="s">
        <v>127</v>
      </c>
      <c r="W23" s="35" t="s">
        <v>105</v>
      </c>
      <c r="X23" s="34" t="s">
        <v>294</v>
      </c>
      <c r="Y23" s="35">
        <v>47</v>
      </c>
      <c r="Z23" s="33">
        <v>1</v>
      </c>
      <c r="AA23" s="33">
        <v>7</v>
      </c>
      <c r="AB23" s="33">
        <v>9</v>
      </c>
      <c r="AC23" s="33">
        <v>82</v>
      </c>
      <c r="AD23" s="33"/>
      <c r="AE23" s="38">
        <v>407400</v>
      </c>
      <c r="AF23" s="38">
        <v>0</v>
      </c>
      <c r="AG23" s="38"/>
      <c r="AH23" s="38"/>
      <c r="AI23" s="36" t="s">
        <v>295</v>
      </c>
      <c r="AJ23" s="39"/>
      <c r="AK23" s="47"/>
      <c r="AL23" s="39"/>
      <c r="AM23" s="55"/>
      <c r="AN23" s="278"/>
      <c r="AO23" s="278"/>
      <c r="AP23" s="278"/>
      <c r="AQ23" s="278"/>
      <c r="AR23" s="270"/>
      <c r="AS23" s="41"/>
      <c r="AT23" s="39"/>
      <c r="AU23" s="39"/>
      <c r="AV23" s="42"/>
      <c r="AW23" s="273"/>
      <c r="AX23" s="42"/>
      <c r="AY23" s="44"/>
      <c r="AZ23" s="45"/>
      <c r="BA23" s="271"/>
    </row>
    <row r="24" spans="1:59" ht="66" customHeight="1">
      <c r="A24" s="32">
        <v>45713</v>
      </c>
      <c r="B24" s="33">
        <v>20</v>
      </c>
      <c r="C24" s="34" t="s">
        <v>376</v>
      </c>
      <c r="D24" s="35">
        <v>2</v>
      </c>
      <c r="E24" s="35">
        <v>0</v>
      </c>
      <c r="F24" s="35">
        <v>18</v>
      </c>
      <c r="G24" s="51">
        <v>59</v>
      </c>
      <c r="H24" s="51">
        <v>0</v>
      </c>
      <c r="I24" s="51">
        <v>0</v>
      </c>
      <c r="J24" s="51">
        <v>0</v>
      </c>
      <c r="K24" s="35">
        <v>0</v>
      </c>
      <c r="L24" s="34">
        <v>0</v>
      </c>
      <c r="M24" s="34">
        <v>0</v>
      </c>
      <c r="N24" s="34" t="s">
        <v>93</v>
      </c>
      <c r="O24" s="52" t="s">
        <v>462</v>
      </c>
      <c r="P24" s="36" t="s">
        <v>454</v>
      </c>
      <c r="Q24" s="36" t="s">
        <v>251</v>
      </c>
      <c r="R24" s="46" t="s">
        <v>446</v>
      </c>
      <c r="S24" s="36" t="s">
        <v>717</v>
      </c>
      <c r="T24" s="268" t="s">
        <v>463</v>
      </c>
      <c r="U24" s="269"/>
      <c r="V24" s="34" t="s">
        <v>164</v>
      </c>
      <c r="W24" s="35" t="s">
        <v>385</v>
      </c>
      <c r="X24" s="34" t="s">
        <v>464</v>
      </c>
      <c r="Y24" s="35">
        <v>53</v>
      </c>
      <c r="Z24" s="33">
        <v>1</v>
      </c>
      <c r="AA24" s="33">
        <v>2</v>
      </c>
      <c r="AB24" s="33">
        <v>6</v>
      </c>
      <c r="AC24" s="33">
        <v>84</v>
      </c>
      <c r="AD24" s="33"/>
      <c r="AE24" s="38">
        <v>826000</v>
      </c>
      <c r="AF24" s="38">
        <v>0</v>
      </c>
      <c r="AG24" s="38"/>
      <c r="AH24" s="38"/>
      <c r="AI24" s="36">
        <v>0</v>
      </c>
      <c r="AJ24" s="39"/>
      <c r="AK24" s="279"/>
      <c r="AL24" s="39"/>
      <c r="AM24" s="55"/>
      <c r="AN24" s="280"/>
      <c r="AO24" s="280"/>
      <c r="AP24" s="280"/>
      <c r="AQ24" s="280"/>
      <c r="AR24" s="281"/>
      <c r="AS24" s="41"/>
      <c r="AT24" s="39"/>
      <c r="AU24" s="39"/>
      <c r="AV24" s="42"/>
      <c r="AW24" s="273"/>
      <c r="AX24" s="42"/>
      <c r="AY24" s="44"/>
      <c r="AZ24" s="45"/>
      <c r="BA24" s="271"/>
    </row>
    <row r="25" spans="1:59" ht="66" customHeight="1">
      <c r="A25" s="32">
        <v>45713</v>
      </c>
      <c r="B25" s="33">
        <v>21</v>
      </c>
      <c r="C25" s="34" t="s">
        <v>465</v>
      </c>
      <c r="D25" s="35">
        <v>8</v>
      </c>
      <c r="E25" s="35">
        <v>5</v>
      </c>
      <c r="F25" s="35">
        <v>26</v>
      </c>
      <c r="G25" s="51">
        <v>14</v>
      </c>
      <c r="H25" s="51">
        <v>1</v>
      </c>
      <c r="I25" s="51">
        <v>15</v>
      </c>
      <c r="J25" s="51">
        <v>3</v>
      </c>
      <c r="K25" s="35">
        <v>18</v>
      </c>
      <c r="L25" s="34">
        <v>13</v>
      </c>
      <c r="M25" s="34">
        <v>0</v>
      </c>
      <c r="N25" s="34" t="s">
        <v>94</v>
      </c>
      <c r="O25" s="52" t="s">
        <v>122</v>
      </c>
      <c r="P25" s="36" t="s">
        <v>466</v>
      </c>
      <c r="Q25" s="36" t="s">
        <v>189</v>
      </c>
      <c r="R25" s="46" t="s">
        <v>467</v>
      </c>
      <c r="S25" s="36" t="s">
        <v>123</v>
      </c>
      <c r="T25" s="268" t="s">
        <v>468</v>
      </c>
      <c r="U25" s="269"/>
      <c r="V25" s="34" t="s">
        <v>124</v>
      </c>
      <c r="W25" s="35" t="s">
        <v>105</v>
      </c>
      <c r="X25" s="34" t="s">
        <v>190</v>
      </c>
      <c r="Y25" s="35">
        <v>51</v>
      </c>
      <c r="Z25" s="33">
        <v>1</v>
      </c>
      <c r="AA25" s="33">
        <v>1</v>
      </c>
      <c r="AB25" s="33">
        <v>5</v>
      </c>
      <c r="AC25" s="33">
        <v>88</v>
      </c>
      <c r="AD25" s="33"/>
      <c r="AE25" s="38">
        <v>256680</v>
      </c>
      <c r="AF25" s="38">
        <v>0</v>
      </c>
      <c r="AG25" s="38"/>
      <c r="AH25" s="38"/>
      <c r="AI25" s="36">
        <v>0</v>
      </c>
      <c r="AJ25" s="39"/>
      <c r="AK25" s="279"/>
      <c r="AL25" s="282"/>
      <c r="AM25" s="55"/>
      <c r="AN25" s="283"/>
      <c r="AO25" s="283"/>
      <c r="AP25" s="283"/>
      <c r="AQ25" s="283"/>
      <c r="AR25" s="270"/>
      <c r="AS25" s="41"/>
      <c r="AT25" s="39"/>
      <c r="AU25" s="39"/>
      <c r="AV25" s="42"/>
      <c r="AW25" s="273"/>
      <c r="AX25" s="42"/>
      <c r="AY25" s="44"/>
      <c r="AZ25" s="45"/>
      <c r="BA25" s="271"/>
    </row>
    <row r="26" spans="1:59" ht="66" customHeight="1">
      <c r="A26" s="32">
        <v>45713</v>
      </c>
      <c r="B26" s="33">
        <v>22</v>
      </c>
      <c r="C26" s="34" t="s">
        <v>376</v>
      </c>
      <c r="D26" s="35">
        <v>2</v>
      </c>
      <c r="E26" s="35">
        <v>38</v>
      </c>
      <c r="F26" s="35">
        <v>87</v>
      </c>
      <c r="G26" s="51" t="s">
        <v>95</v>
      </c>
      <c r="H26" s="51" t="s">
        <v>95</v>
      </c>
      <c r="I26" s="51" t="s">
        <v>95</v>
      </c>
      <c r="J26" s="51" t="s">
        <v>95</v>
      </c>
      <c r="K26" s="35" t="s">
        <v>95</v>
      </c>
      <c r="L26" s="34" t="s">
        <v>95</v>
      </c>
      <c r="M26" s="34" t="s">
        <v>95</v>
      </c>
      <c r="N26" s="34" t="s">
        <v>93</v>
      </c>
      <c r="O26" s="52" t="s">
        <v>228</v>
      </c>
      <c r="P26" s="36" t="s">
        <v>192</v>
      </c>
      <c r="Q26" s="36" t="s">
        <v>101</v>
      </c>
      <c r="R26" s="46" t="s">
        <v>401</v>
      </c>
      <c r="S26" s="36" t="s">
        <v>225</v>
      </c>
      <c r="T26" s="268" t="s">
        <v>469</v>
      </c>
      <c r="U26" s="269"/>
      <c r="V26" s="34" t="s">
        <v>229</v>
      </c>
      <c r="W26" s="35" t="s">
        <v>470</v>
      </c>
      <c r="X26" s="34" t="s">
        <v>230</v>
      </c>
      <c r="Y26" s="35">
        <v>61</v>
      </c>
      <c r="Z26" s="33">
        <v>1</v>
      </c>
      <c r="AA26" s="33">
        <v>1</v>
      </c>
      <c r="AB26" s="33">
        <v>4</v>
      </c>
      <c r="AC26" s="33">
        <v>108</v>
      </c>
      <c r="AD26" s="33"/>
      <c r="AE26" s="38">
        <v>859080</v>
      </c>
      <c r="AF26" s="38">
        <v>0</v>
      </c>
      <c r="AG26" s="38"/>
      <c r="AH26" s="38"/>
      <c r="AI26" s="36">
        <v>0</v>
      </c>
      <c r="AJ26" s="39"/>
      <c r="AK26" s="47"/>
      <c r="AL26" s="39"/>
      <c r="AM26" s="55"/>
      <c r="AN26" s="41"/>
      <c r="AO26" s="41"/>
      <c r="AP26" s="41"/>
      <c r="AQ26" s="41"/>
      <c r="AR26" s="270"/>
      <c r="AS26" s="41"/>
      <c r="AT26" s="39"/>
      <c r="AU26" s="39"/>
      <c r="AV26" s="42"/>
      <c r="AW26" s="273"/>
      <c r="AX26" s="42"/>
      <c r="AY26" s="44"/>
      <c r="AZ26" s="45"/>
      <c r="BA26" s="271"/>
    </row>
    <row r="27" spans="1:59" ht="66" customHeight="1">
      <c r="A27" s="32">
        <v>45714</v>
      </c>
      <c r="B27" s="33">
        <v>23</v>
      </c>
      <c r="C27" s="34" t="s">
        <v>376</v>
      </c>
      <c r="D27" s="35">
        <v>0</v>
      </c>
      <c r="E27" s="35" t="s">
        <v>95</v>
      </c>
      <c r="F27" s="35" t="s">
        <v>95</v>
      </c>
      <c r="G27" s="51">
        <v>82</v>
      </c>
      <c r="H27" s="51" t="s">
        <v>95</v>
      </c>
      <c r="I27" s="51" t="s">
        <v>95</v>
      </c>
      <c r="J27" s="51" t="s">
        <v>95</v>
      </c>
      <c r="K27" s="35" t="s">
        <v>95</v>
      </c>
      <c r="L27" s="34" t="s">
        <v>95</v>
      </c>
      <c r="M27" s="34" t="s">
        <v>95</v>
      </c>
      <c r="N27" s="34" t="s">
        <v>93</v>
      </c>
      <c r="O27" s="52" t="s">
        <v>471</v>
      </c>
      <c r="P27" s="36" t="s">
        <v>208</v>
      </c>
      <c r="Q27" s="36" t="s">
        <v>472</v>
      </c>
      <c r="R27" s="46" t="s">
        <v>108</v>
      </c>
      <c r="S27" s="36" t="s">
        <v>718</v>
      </c>
      <c r="T27" s="268" t="s">
        <v>473</v>
      </c>
      <c r="U27" s="269"/>
      <c r="V27" s="34" t="s">
        <v>474</v>
      </c>
      <c r="W27" s="35" t="s">
        <v>385</v>
      </c>
      <c r="X27" s="34" t="s">
        <v>475</v>
      </c>
      <c r="Y27" s="35">
        <v>61</v>
      </c>
      <c r="Z27" s="33">
        <v>1</v>
      </c>
      <c r="AA27" s="33">
        <v>1</v>
      </c>
      <c r="AB27" s="33">
        <v>0</v>
      </c>
      <c r="AC27" s="33">
        <v>100</v>
      </c>
      <c r="AD27" s="33"/>
      <c r="AE27" s="38">
        <v>411500</v>
      </c>
      <c r="AF27" s="38">
        <v>0</v>
      </c>
      <c r="AG27" s="38"/>
      <c r="AH27" s="38"/>
      <c r="AI27" s="36">
        <v>0</v>
      </c>
      <c r="AJ27" s="39"/>
      <c r="AK27" s="47"/>
      <c r="AL27" s="39"/>
      <c r="AM27" s="55"/>
      <c r="AN27" s="41"/>
      <c r="AO27" s="41"/>
      <c r="AP27" s="41"/>
      <c r="AQ27" s="41"/>
      <c r="AR27" s="270"/>
      <c r="AS27" s="41"/>
      <c r="AT27" s="39"/>
      <c r="AU27" s="39"/>
      <c r="AV27" s="42"/>
      <c r="AW27" s="273"/>
      <c r="AX27" s="42"/>
      <c r="AY27" s="44"/>
      <c r="AZ27" s="45"/>
      <c r="BA27" s="271"/>
    </row>
    <row r="28" spans="1:59" ht="66" customHeight="1">
      <c r="A28" s="32">
        <v>45714</v>
      </c>
      <c r="B28" s="33">
        <v>24</v>
      </c>
      <c r="C28" s="34" t="s">
        <v>376</v>
      </c>
      <c r="D28" s="35">
        <v>2</v>
      </c>
      <c r="E28" s="35" t="s">
        <v>95</v>
      </c>
      <c r="F28" s="35">
        <v>34</v>
      </c>
      <c r="G28" s="51">
        <v>30</v>
      </c>
      <c r="H28" s="51" t="s">
        <v>95</v>
      </c>
      <c r="I28" s="51" t="s">
        <v>95</v>
      </c>
      <c r="J28" s="51" t="s">
        <v>95</v>
      </c>
      <c r="K28" s="35" t="s">
        <v>95</v>
      </c>
      <c r="L28" s="34" t="s">
        <v>95</v>
      </c>
      <c r="M28" s="34" t="s">
        <v>95</v>
      </c>
      <c r="N28" s="34" t="s">
        <v>93</v>
      </c>
      <c r="O28" s="52" t="s">
        <v>193</v>
      </c>
      <c r="P28" s="36" t="s">
        <v>100</v>
      </c>
      <c r="Q28" s="36" t="s">
        <v>101</v>
      </c>
      <c r="R28" s="46" t="s">
        <v>138</v>
      </c>
      <c r="S28" s="36" t="s">
        <v>741</v>
      </c>
      <c r="T28" s="268" t="s">
        <v>476</v>
      </c>
      <c r="U28" s="269"/>
      <c r="V28" s="34" t="s">
        <v>143</v>
      </c>
      <c r="W28" s="35" t="s">
        <v>105</v>
      </c>
      <c r="X28" s="34" t="s">
        <v>144</v>
      </c>
      <c r="Y28" s="35">
        <v>53</v>
      </c>
      <c r="Z28" s="33">
        <v>1</v>
      </c>
      <c r="AA28" s="33">
        <v>1</v>
      </c>
      <c r="AB28" s="33">
        <v>2</v>
      </c>
      <c r="AC28" s="33">
        <v>92</v>
      </c>
      <c r="AD28" s="33"/>
      <c r="AE28" s="38">
        <v>620000</v>
      </c>
      <c r="AF28" s="38">
        <v>0</v>
      </c>
      <c r="AG28" s="38"/>
      <c r="AH28" s="38"/>
      <c r="AI28" s="36">
        <v>0</v>
      </c>
      <c r="AJ28" s="39"/>
      <c r="AK28" s="47"/>
      <c r="AL28" s="39"/>
      <c r="AM28" s="55"/>
      <c r="AN28" s="41"/>
      <c r="AO28" s="41"/>
      <c r="AP28" s="41"/>
      <c r="AQ28" s="41"/>
      <c r="AR28" s="270"/>
      <c r="AS28" s="41"/>
      <c r="AT28" s="39"/>
      <c r="AU28" s="39"/>
      <c r="AV28" s="42"/>
      <c r="AW28" s="273"/>
      <c r="AX28" s="42"/>
      <c r="AY28" s="44"/>
      <c r="AZ28" s="45"/>
      <c r="BA28" s="271"/>
    </row>
    <row r="29" spans="1:59" ht="66" customHeight="1">
      <c r="A29" s="32">
        <v>45715</v>
      </c>
      <c r="B29" s="33">
        <v>25</v>
      </c>
      <c r="C29" s="34" t="s">
        <v>376</v>
      </c>
      <c r="D29" s="35">
        <v>1</v>
      </c>
      <c r="E29" s="35">
        <v>20</v>
      </c>
      <c r="F29" s="35" t="s">
        <v>95</v>
      </c>
      <c r="G29" s="51" t="s">
        <v>95</v>
      </c>
      <c r="H29" s="51" t="s">
        <v>95</v>
      </c>
      <c r="I29" s="51" t="s">
        <v>95</v>
      </c>
      <c r="J29" s="51" t="s">
        <v>95</v>
      </c>
      <c r="K29" s="35" t="s">
        <v>95</v>
      </c>
      <c r="L29" s="34" t="s">
        <v>95</v>
      </c>
      <c r="M29" s="34" t="s">
        <v>95</v>
      </c>
      <c r="N29" s="34" t="s">
        <v>94</v>
      </c>
      <c r="O29" s="52" t="s">
        <v>477</v>
      </c>
      <c r="P29" s="36" t="s">
        <v>416</v>
      </c>
      <c r="Q29" s="36" t="s">
        <v>478</v>
      </c>
      <c r="R29" s="46" t="s">
        <v>218</v>
      </c>
      <c r="S29" s="36" t="s">
        <v>479</v>
      </c>
      <c r="T29" s="268" t="s">
        <v>480</v>
      </c>
      <c r="U29" s="269"/>
      <c r="V29" s="34" t="s">
        <v>481</v>
      </c>
      <c r="W29" s="35" t="s">
        <v>420</v>
      </c>
      <c r="X29" s="34" t="s">
        <v>482</v>
      </c>
      <c r="Y29" s="35">
        <v>51</v>
      </c>
      <c r="Z29" s="33">
        <v>2</v>
      </c>
      <c r="AA29" s="33">
        <v>5</v>
      </c>
      <c r="AB29" s="33">
        <v>28</v>
      </c>
      <c r="AC29" s="33">
        <v>66</v>
      </c>
      <c r="AD29" s="33"/>
      <c r="AE29" s="38">
        <v>963000</v>
      </c>
      <c r="AF29" s="38">
        <v>0</v>
      </c>
      <c r="AG29" s="38"/>
      <c r="AH29" s="38"/>
      <c r="AI29" s="36">
        <v>0</v>
      </c>
      <c r="AJ29" s="39"/>
      <c r="AK29" s="47"/>
      <c r="AL29" s="39"/>
      <c r="AM29" s="55"/>
      <c r="AN29" s="41"/>
      <c r="AO29" s="41"/>
      <c r="AP29" s="41"/>
      <c r="AQ29" s="41"/>
      <c r="AR29" s="270"/>
      <c r="AS29" s="41"/>
      <c r="AT29" s="39"/>
      <c r="AU29" s="39"/>
      <c r="AV29" s="42"/>
      <c r="AW29" s="273"/>
      <c r="AX29" s="42"/>
      <c r="AY29" s="44"/>
      <c r="AZ29" s="45"/>
      <c r="BA29" s="271"/>
    </row>
    <row r="30" spans="1:59" ht="66" customHeight="1">
      <c r="A30" s="32">
        <v>45715</v>
      </c>
      <c r="B30" s="33">
        <v>26</v>
      </c>
      <c r="C30" s="34" t="s">
        <v>376</v>
      </c>
      <c r="D30" s="35">
        <v>2</v>
      </c>
      <c r="E30" s="35">
        <v>41</v>
      </c>
      <c r="F30" s="35">
        <v>32</v>
      </c>
      <c r="G30" s="51">
        <v>0</v>
      </c>
      <c r="H30" s="51">
        <v>0</v>
      </c>
      <c r="I30" s="51">
        <v>0</v>
      </c>
      <c r="J30" s="51">
        <v>0</v>
      </c>
      <c r="K30" s="35">
        <v>0</v>
      </c>
      <c r="L30" s="34">
        <v>0</v>
      </c>
      <c r="M30" s="34">
        <v>0</v>
      </c>
      <c r="N30" s="34" t="s">
        <v>93</v>
      </c>
      <c r="O30" s="52" t="s">
        <v>483</v>
      </c>
      <c r="P30" s="36" t="s">
        <v>484</v>
      </c>
      <c r="Q30" s="36" t="s">
        <v>485</v>
      </c>
      <c r="R30" s="46" t="s">
        <v>446</v>
      </c>
      <c r="S30" s="36" t="s">
        <v>719</v>
      </c>
      <c r="T30" s="272" t="s">
        <v>486</v>
      </c>
      <c r="U30" s="269"/>
      <c r="V30" s="34" t="s">
        <v>231</v>
      </c>
      <c r="W30" s="35" t="s">
        <v>110</v>
      </c>
      <c r="X30" s="34" t="s">
        <v>232</v>
      </c>
      <c r="Y30" s="35">
        <v>40</v>
      </c>
      <c r="Z30" s="33">
        <v>1</v>
      </c>
      <c r="AA30" s="33">
        <v>4</v>
      </c>
      <c r="AB30" s="33">
        <v>14</v>
      </c>
      <c r="AC30" s="33">
        <v>84</v>
      </c>
      <c r="AD30" s="33"/>
      <c r="AE30" s="38">
        <v>656000</v>
      </c>
      <c r="AF30" s="38">
        <v>0</v>
      </c>
      <c r="AG30" s="38"/>
      <c r="AH30" s="38"/>
      <c r="AI30" s="36">
        <v>0</v>
      </c>
      <c r="AJ30" s="39"/>
      <c r="AK30" s="284"/>
      <c r="AL30" s="39"/>
      <c r="AM30" s="55"/>
      <c r="AN30" s="41"/>
      <c r="AO30" s="41"/>
      <c r="AP30" s="41"/>
      <c r="AQ30" s="41"/>
      <c r="AR30" s="270"/>
      <c r="AS30" s="41"/>
      <c r="AT30" s="39"/>
      <c r="AU30" s="39"/>
      <c r="AV30" s="42"/>
      <c r="AW30" s="273"/>
      <c r="AX30" s="42"/>
      <c r="AY30" s="44"/>
      <c r="AZ30" s="45"/>
      <c r="BA30" s="271"/>
    </row>
    <row r="31" spans="1:59" ht="66" customHeight="1">
      <c r="A31" s="32">
        <v>45715</v>
      </c>
      <c r="B31" s="33">
        <v>27</v>
      </c>
      <c r="C31" s="34" t="s">
        <v>376</v>
      </c>
      <c r="D31" s="35">
        <v>3</v>
      </c>
      <c r="E31" s="35">
        <v>47</v>
      </c>
      <c r="F31" s="35">
        <v>61</v>
      </c>
      <c r="G31" s="51">
        <v>28</v>
      </c>
      <c r="H31" s="51">
        <v>0</v>
      </c>
      <c r="I31" s="51">
        <v>0</v>
      </c>
      <c r="J31" s="51">
        <v>0</v>
      </c>
      <c r="K31" s="35">
        <v>0</v>
      </c>
      <c r="L31" s="34">
        <v>0</v>
      </c>
      <c r="M31" s="34">
        <v>0</v>
      </c>
      <c r="N31" s="34" t="s">
        <v>93</v>
      </c>
      <c r="O31" s="52" t="s">
        <v>140</v>
      </c>
      <c r="P31" s="36" t="s">
        <v>394</v>
      </c>
      <c r="Q31" s="36" t="s">
        <v>238</v>
      </c>
      <c r="R31" s="46" t="s">
        <v>108</v>
      </c>
      <c r="S31" s="36" t="s">
        <v>99</v>
      </c>
      <c r="T31" s="272" t="s">
        <v>487</v>
      </c>
      <c r="U31" s="269"/>
      <c r="V31" s="34" t="s">
        <v>146</v>
      </c>
      <c r="W31" s="35" t="s">
        <v>110</v>
      </c>
      <c r="X31" s="34" t="s">
        <v>141</v>
      </c>
      <c r="Y31" s="35">
        <v>40</v>
      </c>
      <c r="Z31" s="33">
        <v>1</v>
      </c>
      <c r="AA31" s="33">
        <v>2</v>
      </c>
      <c r="AB31" s="33">
        <v>34</v>
      </c>
      <c r="AC31" s="33">
        <v>107</v>
      </c>
      <c r="AD31" s="33"/>
      <c r="AE31" s="38">
        <v>939000</v>
      </c>
      <c r="AF31" s="38">
        <v>0</v>
      </c>
      <c r="AG31" s="38"/>
      <c r="AH31" s="38"/>
      <c r="AI31" s="36">
        <v>0</v>
      </c>
      <c r="AJ31" s="39"/>
      <c r="AK31" s="47"/>
      <c r="AL31" s="39"/>
      <c r="AM31" s="55"/>
      <c r="AN31" s="41"/>
      <c r="AO31" s="41"/>
      <c r="AP31" s="41"/>
      <c r="AQ31" s="41"/>
      <c r="AR31" s="270"/>
      <c r="AS31" s="41"/>
      <c r="AT31" s="39"/>
      <c r="AU31" s="39"/>
      <c r="AV31" s="42"/>
      <c r="AW31" s="273"/>
      <c r="AX31" s="42"/>
      <c r="AY31" s="44"/>
      <c r="AZ31" s="45"/>
      <c r="BA31" s="271"/>
    </row>
    <row r="32" spans="1:59" ht="66" customHeight="1">
      <c r="A32" s="32">
        <v>45715</v>
      </c>
      <c r="B32" s="33">
        <v>28</v>
      </c>
      <c r="C32" s="34" t="s">
        <v>376</v>
      </c>
      <c r="D32" s="35">
        <v>1</v>
      </c>
      <c r="E32" s="35">
        <v>0</v>
      </c>
      <c r="F32" s="35">
        <v>17</v>
      </c>
      <c r="G32" s="51">
        <v>0</v>
      </c>
      <c r="H32" s="51">
        <v>0</v>
      </c>
      <c r="I32" s="51">
        <v>0</v>
      </c>
      <c r="J32" s="51">
        <v>0</v>
      </c>
      <c r="K32" s="35">
        <v>0</v>
      </c>
      <c r="L32" s="34">
        <v>0</v>
      </c>
      <c r="M32" s="34">
        <v>0</v>
      </c>
      <c r="N32" s="34" t="s">
        <v>93</v>
      </c>
      <c r="O32" s="52" t="s">
        <v>488</v>
      </c>
      <c r="P32" s="36" t="s">
        <v>388</v>
      </c>
      <c r="Q32" s="36" t="s">
        <v>195</v>
      </c>
      <c r="R32" s="46" t="s">
        <v>401</v>
      </c>
      <c r="S32" s="36" t="s">
        <v>720</v>
      </c>
      <c r="T32" s="272" t="s">
        <v>489</v>
      </c>
      <c r="U32" s="269"/>
      <c r="V32" s="34" t="s">
        <v>490</v>
      </c>
      <c r="W32" s="35" t="s">
        <v>406</v>
      </c>
      <c r="X32" s="34" t="s">
        <v>491</v>
      </c>
      <c r="Y32" s="35">
        <v>42</v>
      </c>
      <c r="Z32" s="33">
        <v>1</v>
      </c>
      <c r="AA32" s="33">
        <v>2</v>
      </c>
      <c r="AB32" s="33">
        <v>4</v>
      </c>
      <c r="AC32" s="33">
        <v>36</v>
      </c>
      <c r="AD32" s="33"/>
      <c r="AE32" s="38">
        <v>390000</v>
      </c>
      <c r="AF32" s="38">
        <v>0</v>
      </c>
      <c r="AG32" s="38"/>
      <c r="AH32" s="38"/>
      <c r="AI32" s="36">
        <v>0</v>
      </c>
      <c r="AJ32" s="39"/>
      <c r="AK32" s="284"/>
      <c r="AL32" s="39"/>
      <c r="AM32" s="55"/>
      <c r="AN32" s="41"/>
      <c r="AO32" s="41"/>
      <c r="AP32" s="41"/>
      <c r="AQ32" s="41"/>
      <c r="AR32" s="42"/>
      <c r="AS32" s="41"/>
      <c r="AT32" s="39"/>
      <c r="AU32" s="39"/>
      <c r="AV32" s="42"/>
      <c r="AW32" s="273"/>
      <c r="AX32" s="42"/>
      <c r="AY32" s="44"/>
      <c r="AZ32" s="45"/>
      <c r="BA32" s="271"/>
      <c r="BB32" s="10"/>
      <c r="BC32" s="10"/>
      <c r="BD32" s="10"/>
      <c r="BE32" s="10"/>
      <c r="BF32" s="10"/>
      <c r="BG32" s="276"/>
    </row>
    <row r="33" spans="1:59" ht="66" customHeight="1">
      <c r="A33" s="32">
        <v>45715</v>
      </c>
      <c r="B33" s="33">
        <v>29</v>
      </c>
      <c r="C33" s="34" t="s">
        <v>376</v>
      </c>
      <c r="D33" s="35">
        <v>0</v>
      </c>
      <c r="E33" s="35" t="s">
        <v>95</v>
      </c>
      <c r="F33" s="35" t="s">
        <v>95</v>
      </c>
      <c r="G33" s="35" t="s">
        <v>95</v>
      </c>
      <c r="H33" s="35" t="s">
        <v>95</v>
      </c>
      <c r="I33" s="35" t="s">
        <v>95</v>
      </c>
      <c r="J33" s="35" t="s">
        <v>95</v>
      </c>
      <c r="K33" s="35" t="s">
        <v>95</v>
      </c>
      <c r="L33" s="35" t="s">
        <v>95</v>
      </c>
      <c r="M33" s="35" t="s">
        <v>95</v>
      </c>
      <c r="N33" s="34" t="s">
        <v>93</v>
      </c>
      <c r="O33" s="52" t="s">
        <v>492</v>
      </c>
      <c r="P33" s="36" t="s">
        <v>185</v>
      </c>
      <c r="Q33" s="36" t="s">
        <v>459</v>
      </c>
      <c r="R33" s="46" t="s">
        <v>450</v>
      </c>
      <c r="S33" s="36" t="s">
        <v>721</v>
      </c>
      <c r="T33" s="272" t="s">
        <v>493</v>
      </c>
      <c r="U33" s="269"/>
      <c r="V33" s="34" t="s">
        <v>494</v>
      </c>
      <c r="W33" s="35" t="s">
        <v>406</v>
      </c>
      <c r="X33" s="34" t="s">
        <v>495</v>
      </c>
      <c r="Y33" s="35">
        <v>43</v>
      </c>
      <c r="Z33" s="33">
        <v>1</v>
      </c>
      <c r="AA33" s="33">
        <v>1</v>
      </c>
      <c r="AB33" s="33">
        <v>9</v>
      </c>
      <c r="AC33" s="33">
        <v>33</v>
      </c>
      <c r="AD33" s="33"/>
      <c r="AE33" s="38">
        <v>630000</v>
      </c>
      <c r="AF33" s="38">
        <v>0</v>
      </c>
      <c r="AG33" s="38"/>
      <c r="AH33" s="38"/>
      <c r="AI33" s="36">
        <v>0</v>
      </c>
      <c r="AJ33" s="39"/>
      <c r="AK33" s="47"/>
      <c r="AL33" s="39"/>
      <c r="AM33" s="55"/>
      <c r="AN33" s="41"/>
      <c r="AO33" s="41"/>
      <c r="AP33" s="41"/>
      <c r="AQ33" s="41"/>
      <c r="AR33" s="42"/>
      <c r="AS33" s="41"/>
      <c r="AT33" s="39"/>
      <c r="AU33" s="39"/>
      <c r="AV33" s="42"/>
      <c r="AW33" s="273"/>
      <c r="AX33" s="42"/>
      <c r="AY33" s="44"/>
      <c r="AZ33" s="45"/>
      <c r="BA33" s="271"/>
      <c r="BB33" s="10"/>
      <c r="BC33" s="10"/>
      <c r="BD33" s="10"/>
      <c r="BE33" s="10"/>
      <c r="BF33" s="10"/>
      <c r="BG33" s="276"/>
    </row>
    <row r="34" spans="1:59" ht="66" customHeight="1">
      <c r="A34" s="32">
        <v>45715</v>
      </c>
      <c r="B34" s="33">
        <v>30</v>
      </c>
      <c r="C34" s="34" t="s">
        <v>376</v>
      </c>
      <c r="D34" s="35">
        <v>0</v>
      </c>
      <c r="E34" s="35" t="s">
        <v>95</v>
      </c>
      <c r="F34" s="35" t="s">
        <v>95</v>
      </c>
      <c r="G34" s="35" t="s">
        <v>95</v>
      </c>
      <c r="H34" s="35" t="s">
        <v>95</v>
      </c>
      <c r="I34" s="35" t="s">
        <v>95</v>
      </c>
      <c r="J34" s="35" t="s">
        <v>95</v>
      </c>
      <c r="K34" s="35" t="s">
        <v>95</v>
      </c>
      <c r="L34" s="35" t="s">
        <v>95</v>
      </c>
      <c r="M34" s="35" t="s">
        <v>95</v>
      </c>
      <c r="N34" s="34" t="s">
        <v>93</v>
      </c>
      <c r="O34" s="52" t="s">
        <v>496</v>
      </c>
      <c r="P34" s="36" t="s">
        <v>208</v>
      </c>
      <c r="Q34" s="36" t="s">
        <v>209</v>
      </c>
      <c r="R34" s="46" t="s">
        <v>108</v>
      </c>
      <c r="S34" s="36" t="s">
        <v>497</v>
      </c>
      <c r="T34" s="268" t="s">
        <v>498</v>
      </c>
      <c r="U34" s="269"/>
      <c r="V34" s="34" t="s">
        <v>499</v>
      </c>
      <c r="W34" s="35" t="s">
        <v>500</v>
      </c>
      <c r="X34" s="34" t="s">
        <v>501</v>
      </c>
      <c r="Y34" s="35">
        <v>54</v>
      </c>
      <c r="Z34" s="33">
        <v>2</v>
      </c>
      <c r="AA34" s="33">
        <v>2</v>
      </c>
      <c r="AB34" s="33">
        <v>8</v>
      </c>
      <c r="AC34" s="33">
        <v>110</v>
      </c>
      <c r="AD34" s="33"/>
      <c r="AE34" s="38">
        <v>619680</v>
      </c>
      <c r="AF34" s="38">
        <v>0</v>
      </c>
      <c r="AG34" s="38"/>
      <c r="AH34" s="38"/>
      <c r="AI34" s="36">
        <v>0</v>
      </c>
      <c r="AJ34" s="39"/>
      <c r="AK34" s="47"/>
      <c r="AL34" s="39"/>
      <c r="AM34" s="55"/>
      <c r="AN34" s="41"/>
      <c r="AO34" s="41"/>
      <c r="AP34" s="41"/>
      <c r="AQ34" s="41"/>
      <c r="AR34" s="270"/>
      <c r="AS34" s="41"/>
      <c r="AT34" s="39"/>
      <c r="AU34" s="39"/>
      <c r="AV34" s="42"/>
      <c r="AW34" s="273"/>
      <c r="AX34" s="42"/>
      <c r="AY34" s="44"/>
      <c r="AZ34" s="45"/>
      <c r="BA34" s="271"/>
    </row>
    <row r="35" spans="1:59" ht="66" customHeight="1">
      <c r="A35" s="32">
        <v>45715</v>
      </c>
      <c r="B35" s="33">
        <v>31</v>
      </c>
      <c r="C35" s="34" t="s">
        <v>376</v>
      </c>
      <c r="D35" s="35">
        <v>1</v>
      </c>
      <c r="E35" s="35">
        <v>86</v>
      </c>
      <c r="F35" s="35">
        <v>0</v>
      </c>
      <c r="G35" s="51">
        <v>0</v>
      </c>
      <c r="H35" s="51">
        <v>0</v>
      </c>
      <c r="I35" s="51">
        <v>0</v>
      </c>
      <c r="J35" s="51">
        <v>0</v>
      </c>
      <c r="K35" s="35">
        <v>0</v>
      </c>
      <c r="L35" s="34">
        <v>0</v>
      </c>
      <c r="M35" s="34">
        <v>0</v>
      </c>
      <c r="N35" s="34" t="s">
        <v>304</v>
      </c>
      <c r="O35" s="52" t="s">
        <v>290</v>
      </c>
      <c r="P35" s="36" t="s">
        <v>388</v>
      </c>
      <c r="Q35" s="36" t="s">
        <v>459</v>
      </c>
      <c r="R35" s="46" t="s">
        <v>108</v>
      </c>
      <c r="S35" s="36" t="s">
        <v>118</v>
      </c>
      <c r="T35" s="268" t="s">
        <v>461</v>
      </c>
      <c r="U35" s="269"/>
      <c r="V35" s="34" t="s">
        <v>291</v>
      </c>
      <c r="W35" s="35" t="s">
        <v>125</v>
      </c>
      <c r="X35" s="34" t="s">
        <v>292</v>
      </c>
      <c r="Y35" s="35">
        <v>29</v>
      </c>
      <c r="Z35" s="33">
        <v>1</v>
      </c>
      <c r="AA35" s="33">
        <v>2</v>
      </c>
      <c r="AB35" s="33">
        <v>11</v>
      </c>
      <c r="AC35" s="33">
        <v>55</v>
      </c>
      <c r="AD35" s="33"/>
      <c r="AE35" s="38">
        <v>356000</v>
      </c>
      <c r="AF35" s="38">
        <v>0</v>
      </c>
      <c r="AG35" s="38"/>
      <c r="AH35" s="38"/>
      <c r="AI35" s="36">
        <v>0</v>
      </c>
      <c r="AJ35" s="39"/>
      <c r="AK35" s="47"/>
      <c r="AL35" s="39"/>
      <c r="AM35" s="55"/>
      <c r="AN35" s="41"/>
      <c r="AO35" s="41"/>
      <c r="AP35" s="41"/>
      <c r="AQ35" s="41"/>
      <c r="AR35" s="270"/>
      <c r="AS35" s="41"/>
      <c r="AT35" s="39"/>
      <c r="AU35" s="39"/>
      <c r="AV35" s="42"/>
      <c r="AW35" s="273"/>
      <c r="AX35" s="42"/>
      <c r="AY35" s="44"/>
      <c r="AZ35" s="45"/>
      <c r="BA35" s="271"/>
    </row>
    <row r="36" spans="1:59" ht="66" customHeight="1">
      <c r="A36" s="32">
        <v>45715</v>
      </c>
      <c r="B36" s="33">
        <v>32</v>
      </c>
      <c r="C36" s="34" t="s">
        <v>376</v>
      </c>
      <c r="D36" s="35">
        <v>0</v>
      </c>
      <c r="E36" s="35" t="s">
        <v>95</v>
      </c>
      <c r="F36" s="35" t="s">
        <v>95</v>
      </c>
      <c r="G36" s="35" t="s">
        <v>95</v>
      </c>
      <c r="H36" s="35" t="s">
        <v>95</v>
      </c>
      <c r="I36" s="35" t="s">
        <v>95</v>
      </c>
      <c r="J36" s="35" t="s">
        <v>95</v>
      </c>
      <c r="K36" s="35" t="s">
        <v>95</v>
      </c>
      <c r="L36" s="35" t="s">
        <v>95</v>
      </c>
      <c r="M36" s="35" t="s">
        <v>95</v>
      </c>
      <c r="N36" s="34" t="s">
        <v>96</v>
      </c>
      <c r="O36" s="52" t="s">
        <v>502</v>
      </c>
      <c r="P36" s="36" t="s">
        <v>503</v>
      </c>
      <c r="Q36" s="36" t="s">
        <v>155</v>
      </c>
      <c r="R36" s="46" t="s">
        <v>108</v>
      </c>
      <c r="S36" s="36" t="s">
        <v>504</v>
      </c>
      <c r="T36" s="272" t="s">
        <v>505</v>
      </c>
      <c r="U36" s="269"/>
      <c r="V36" s="34" t="s">
        <v>506</v>
      </c>
      <c r="W36" s="35" t="s">
        <v>507</v>
      </c>
      <c r="X36" s="34" t="s">
        <v>508</v>
      </c>
      <c r="Y36" s="35">
        <v>59</v>
      </c>
      <c r="Z36" s="33">
        <v>1</v>
      </c>
      <c r="AA36" s="33">
        <v>4</v>
      </c>
      <c r="AB36" s="33">
        <v>8</v>
      </c>
      <c r="AC36" s="33">
        <v>32</v>
      </c>
      <c r="AD36" s="33"/>
      <c r="AE36" s="38">
        <v>55200</v>
      </c>
      <c r="AF36" s="38">
        <v>0</v>
      </c>
      <c r="AG36" s="38"/>
      <c r="AH36" s="38"/>
      <c r="AI36" s="36">
        <v>0</v>
      </c>
      <c r="AJ36" s="39"/>
      <c r="AK36" s="47"/>
      <c r="AL36" s="39"/>
      <c r="AM36" s="55"/>
      <c r="AN36" s="39"/>
      <c r="AO36" s="39"/>
      <c r="AP36" s="39"/>
      <c r="AQ36" s="39"/>
      <c r="AR36" s="270"/>
      <c r="AS36" s="285"/>
      <c r="AT36" s="39"/>
      <c r="AU36" s="39"/>
      <c r="AV36" s="42"/>
      <c r="AW36" s="50"/>
      <c r="AX36" s="42"/>
      <c r="AY36" s="44"/>
      <c r="AZ36" s="45"/>
      <c r="BA36" s="271"/>
    </row>
    <row r="37" spans="1:59" ht="66" customHeight="1">
      <c r="A37" s="32">
        <v>45716</v>
      </c>
      <c r="B37" s="33">
        <v>33</v>
      </c>
      <c r="C37" s="34" t="s">
        <v>376</v>
      </c>
      <c r="D37" s="35">
        <v>0</v>
      </c>
      <c r="E37" s="35" t="s">
        <v>95</v>
      </c>
      <c r="F37" s="35" t="s">
        <v>95</v>
      </c>
      <c r="G37" s="35" t="s">
        <v>95</v>
      </c>
      <c r="H37" s="35" t="s">
        <v>95</v>
      </c>
      <c r="I37" s="35" t="s">
        <v>95</v>
      </c>
      <c r="J37" s="35" t="s">
        <v>95</v>
      </c>
      <c r="K37" s="35" t="s">
        <v>95</v>
      </c>
      <c r="L37" s="35" t="s">
        <v>95</v>
      </c>
      <c r="M37" s="35" t="s">
        <v>95</v>
      </c>
      <c r="N37" s="34" t="s">
        <v>93</v>
      </c>
      <c r="O37" s="52" t="s">
        <v>509</v>
      </c>
      <c r="P37" s="36" t="s">
        <v>394</v>
      </c>
      <c r="Q37" s="36" t="s">
        <v>238</v>
      </c>
      <c r="R37" s="46" t="s">
        <v>108</v>
      </c>
      <c r="S37" s="36" t="s">
        <v>99</v>
      </c>
      <c r="T37" s="272" t="s">
        <v>487</v>
      </c>
      <c r="U37" s="269"/>
      <c r="V37" s="34" t="s">
        <v>510</v>
      </c>
      <c r="W37" s="35" t="s">
        <v>406</v>
      </c>
      <c r="X37" s="34" t="s">
        <v>511</v>
      </c>
      <c r="Y37" s="35">
        <v>47</v>
      </c>
      <c r="Z37" s="33">
        <v>1</v>
      </c>
      <c r="AA37" s="33">
        <v>1</v>
      </c>
      <c r="AB37" s="33">
        <v>9</v>
      </c>
      <c r="AC37" s="33">
        <v>111</v>
      </c>
      <c r="AD37" s="33"/>
      <c r="AE37" s="38">
        <v>708000</v>
      </c>
      <c r="AF37" s="38">
        <v>0</v>
      </c>
      <c r="AG37" s="38"/>
      <c r="AH37" s="38"/>
      <c r="AI37" s="36">
        <v>0</v>
      </c>
      <c r="AJ37" s="39"/>
      <c r="AK37" s="47"/>
      <c r="AL37" s="39"/>
      <c r="AM37" s="55"/>
      <c r="AN37" s="41"/>
      <c r="AO37" s="41"/>
      <c r="AP37" s="41"/>
      <c r="AQ37" s="41"/>
      <c r="AR37" s="270"/>
      <c r="AS37" s="41"/>
      <c r="AT37" s="39"/>
      <c r="AU37" s="39"/>
      <c r="AV37" s="42"/>
      <c r="AW37" s="273"/>
      <c r="AX37" s="42"/>
      <c r="AY37" s="44"/>
      <c r="AZ37" s="45"/>
      <c r="BA37" s="271"/>
    </row>
    <row r="38" spans="1:59" ht="66" customHeight="1">
      <c r="A38" s="32">
        <v>45716</v>
      </c>
      <c r="B38" s="33">
        <v>34</v>
      </c>
      <c r="C38" s="33" t="s">
        <v>376</v>
      </c>
      <c r="D38" s="33">
        <v>0</v>
      </c>
      <c r="E38" s="33" t="s">
        <v>95</v>
      </c>
      <c r="F38" s="33" t="s">
        <v>95</v>
      </c>
      <c r="G38" s="33" t="s">
        <v>95</v>
      </c>
      <c r="H38" s="33" t="s">
        <v>95</v>
      </c>
      <c r="I38" s="33" t="s">
        <v>95</v>
      </c>
      <c r="J38" s="33" t="s">
        <v>95</v>
      </c>
      <c r="K38" s="33" t="s">
        <v>95</v>
      </c>
      <c r="L38" s="33" t="s">
        <v>95</v>
      </c>
      <c r="M38" s="33" t="s">
        <v>95</v>
      </c>
      <c r="N38" s="41" t="s">
        <v>93</v>
      </c>
      <c r="O38" s="33" t="s">
        <v>512</v>
      </c>
      <c r="P38" s="45" t="s">
        <v>381</v>
      </c>
      <c r="Q38" s="45" t="s">
        <v>513</v>
      </c>
      <c r="R38" s="45" t="s">
        <v>446</v>
      </c>
      <c r="S38" s="45" t="s">
        <v>723</v>
      </c>
      <c r="T38" s="286" t="s">
        <v>514</v>
      </c>
      <c r="U38" s="41"/>
      <c r="V38" s="33" t="s">
        <v>515</v>
      </c>
      <c r="W38" s="33" t="s">
        <v>385</v>
      </c>
      <c r="X38" s="33" t="s">
        <v>516</v>
      </c>
      <c r="Y38" s="33">
        <v>55</v>
      </c>
      <c r="Z38" s="33">
        <v>1</v>
      </c>
      <c r="AA38" s="33">
        <v>2</v>
      </c>
      <c r="AB38" s="33">
        <v>6</v>
      </c>
      <c r="AC38" s="33">
        <v>72</v>
      </c>
      <c r="AD38" s="33"/>
      <c r="AE38" s="38">
        <v>567000</v>
      </c>
      <c r="AF38" s="38">
        <v>0</v>
      </c>
      <c r="AG38" s="38"/>
      <c r="AH38" s="38"/>
      <c r="AI38" s="40">
        <v>0</v>
      </c>
      <c r="AJ38" s="45"/>
      <c r="AK38" s="47"/>
      <c r="AL38" s="49"/>
      <c r="AM38" s="55"/>
      <c r="AR38" s="49"/>
      <c r="AS38" s="41"/>
      <c r="AU38" s="49"/>
      <c r="AW38" s="273"/>
      <c r="AX38" s="61"/>
      <c r="AY38" s="62"/>
      <c r="BA38" s="287"/>
    </row>
    <row r="39" spans="1:59" ht="66" customHeight="1">
      <c r="A39" s="32">
        <v>45716</v>
      </c>
      <c r="B39" s="33">
        <v>35</v>
      </c>
      <c r="C39" s="33" t="s">
        <v>376</v>
      </c>
      <c r="D39" s="33">
        <v>0</v>
      </c>
      <c r="E39" s="33" t="s">
        <v>95</v>
      </c>
      <c r="F39" s="33" t="s">
        <v>95</v>
      </c>
      <c r="G39" s="33" t="s">
        <v>95</v>
      </c>
      <c r="H39" s="33" t="s">
        <v>95</v>
      </c>
      <c r="I39" s="33" t="s">
        <v>95</v>
      </c>
      <c r="J39" s="33" t="s">
        <v>95</v>
      </c>
      <c r="K39" s="33" t="s">
        <v>95</v>
      </c>
      <c r="L39" s="33" t="s">
        <v>95</v>
      </c>
      <c r="M39" s="33" t="s">
        <v>95</v>
      </c>
      <c r="N39" s="41" t="s">
        <v>93</v>
      </c>
      <c r="O39" s="33" t="s">
        <v>517</v>
      </c>
      <c r="P39" s="45" t="s">
        <v>518</v>
      </c>
      <c r="Q39" s="45" t="s">
        <v>519</v>
      </c>
      <c r="R39" s="45" t="s">
        <v>520</v>
      </c>
      <c r="S39" s="45" t="s">
        <v>521</v>
      </c>
      <c r="T39" s="277" t="s">
        <v>522</v>
      </c>
      <c r="U39" s="41"/>
      <c r="V39" s="33" t="s">
        <v>523</v>
      </c>
      <c r="W39" s="33" t="s">
        <v>385</v>
      </c>
      <c r="X39" s="33" t="s">
        <v>524</v>
      </c>
      <c r="Y39" s="33">
        <v>60</v>
      </c>
      <c r="Z39" s="33">
        <v>1</v>
      </c>
      <c r="AA39" s="33">
        <v>2</v>
      </c>
      <c r="AB39" s="33">
        <v>0</v>
      </c>
      <c r="AC39" s="33">
        <v>130</v>
      </c>
      <c r="AD39" s="33"/>
      <c r="AE39" s="38">
        <v>390000</v>
      </c>
      <c r="AF39" s="38">
        <v>0</v>
      </c>
      <c r="AG39" s="38"/>
      <c r="AH39" s="38"/>
      <c r="AI39" s="40">
        <v>0</v>
      </c>
      <c r="AJ39" s="45"/>
      <c r="AK39" s="47"/>
      <c r="AL39" s="49"/>
      <c r="AM39" s="55"/>
      <c r="AR39" s="49"/>
      <c r="AS39" s="41"/>
      <c r="AU39" s="49"/>
      <c r="AW39" s="273"/>
      <c r="AX39" s="61"/>
      <c r="AY39" s="62"/>
      <c r="BA39" s="287"/>
    </row>
    <row r="40" spans="1:59" ht="66" customHeight="1">
      <c r="A40" s="32">
        <v>45716</v>
      </c>
      <c r="B40" s="33">
        <v>36</v>
      </c>
      <c r="C40" s="33" t="s">
        <v>376</v>
      </c>
      <c r="D40" s="33">
        <v>0</v>
      </c>
      <c r="E40" s="33" t="s">
        <v>95</v>
      </c>
      <c r="F40" s="33" t="s">
        <v>95</v>
      </c>
      <c r="G40" s="33" t="s">
        <v>95</v>
      </c>
      <c r="H40" s="33" t="s">
        <v>95</v>
      </c>
      <c r="I40" s="33" t="s">
        <v>95</v>
      </c>
      <c r="J40" s="33" t="s">
        <v>95</v>
      </c>
      <c r="K40" s="33" t="s">
        <v>95</v>
      </c>
      <c r="L40" s="33" t="s">
        <v>95</v>
      </c>
      <c r="M40" s="33" t="s">
        <v>95</v>
      </c>
      <c r="N40" s="41" t="s">
        <v>94</v>
      </c>
      <c r="O40" s="33" t="s">
        <v>525</v>
      </c>
      <c r="P40" s="45" t="s">
        <v>179</v>
      </c>
      <c r="Q40" s="45" t="s">
        <v>526</v>
      </c>
      <c r="R40" s="45" t="s">
        <v>108</v>
      </c>
      <c r="S40" s="45" t="s">
        <v>527</v>
      </c>
      <c r="T40" s="286" t="s">
        <v>528</v>
      </c>
      <c r="U40" s="41"/>
      <c r="V40" s="33" t="s">
        <v>529</v>
      </c>
      <c r="W40" s="33" t="s">
        <v>530</v>
      </c>
      <c r="X40" s="33" t="s">
        <v>531</v>
      </c>
      <c r="Y40" s="33">
        <v>36</v>
      </c>
      <c r="Z40" s="33">
        <v>1</v>
      </c>
      <c r="AA40" s="33">
        <v>2</v>
      </c>
      <c r="AB40" s="33">
        <v>22</v>
      </c>
      <c r="AC40" s="33">
        <v>46</v>
      </c>
      <c r="AD40" s="33"/>
      <c r="AE40" s="38">
        <v>842000</v>
      </c>
      <c r="AF40" s="38">
        <v>0</v>
      </c>
      <c r="AG40" s="38"/>
      <c r="AH40" s="38"/>
      <c r="AI40" s="40">
        <v>0</v>
      </c>
      <c r="AJ40" s="45"/>
      <c r="AK40" s="47"/>
      <c r="AL40" s="49"/>
      <c r="AM40" s="55"/>
      <c r="AR40" s="49"/>
      <c r="AS40" s="41"/>
      <c r="AU40" s="49"/>
      <c r="AW40" s="273"/>
      <c r="AX40" s="61"/>
      <c r="AY40" s="62"/>
      <c r="BA40" s="287"/>
    </row>
    <row r="41" spans="1:59" ht="66" customHeight="1">
      <c r="A41" s="32">
        <v>45716</v>
      </c>
      <c r="B41" s="33">
        <v>37</v>
      </c>
      <c r="C41" s="33" t="s">
        <v>376</v>
      </c>
      <c r="D41" s="33">
        <v>0</v>
      </c>
      <c r="E41" s="33" t="s">
        <v>95</v>
      </c>
      <c r="F41" s="33" t="s">
        <v>95</v>
      </c>
      <c r="G41" s="33" t="s">
        <v>95</v>
      </c>
      <c r="H41" s="33" t="s">
        <v>95</v>
      </c>
      <c r="I41" s="33" t="s">
        <v>95</v>
      </c>
      <c r="J41" s="33" t="s">
        <v>95</v>
      </c>
      <c r="K41" s="33" t="s">
        <v>95</v>
      </c>
      <c r="L41" s="33" t="s">
        <v>95</v>
      </c>
      <c r="M41" s="33" t="s">
        <v>95</v>
      </c>
      <c r="N41" s="41" t="s">
        <v>96</v>
      </c>
      <c r="O41" s="33" t="s">
        <v>532</v>
      </c>
      <c r="P41" s="45" t="s">
        <v>454</v>
      </c>
      <c r="Q41" s="45" t="s">
        <v>257</v>
      </c>
      <c r="R41" s="45" t="s">
        <v>108</v>
      </c>
      <c r="S41" s="45" t="s">
        <v>533</v>
      </c>
      <c r="T41" s="33" t="s">
        <v>534</v>
      </c>
      <c r="U41" s="41"/>
      <c r="V41" s="33" t="s">
        <v>535</v>
      </c>
      <c r="W41" s="33" t="s">
        <v>406</v>
      </c>
      <c r="X41" s="33" t="s">
        <v>536</v>
      </c>
      <c r="Y41" s="33">
        <v>45</v>
      </c>
      <c r="Z41" s="33">
        <v>1</v>
      </c>
      <c r="AA41" s="33">
        <v>1</v>
      </c>
      <c r="AB41" s="33">
        <v>8</v>
      </c>
      <c r="AC41" s="33">
        <v>48</v>
      </c>
      <c r="AD41" s="33"/>
      <c r="AE41" s="38">
        <v>440000</v>
      </c>
      <c r="AF41" s="38">
        <v>0</v>
      </c>
      <c r="AG41" s="38"/>
      <c r="AH41" s="38"/>
      <c r="AI41" s="40">
        <v>0</v>
      </c>
      <c r="AJ41" s="45"/>
      <c r="AK41" s="47"/>
      <c r="AL41" s="49"/>
      <c r="AM41" s="55"/>
      <c r="AR41" s="49"/>
      <c r="AS41" s="41"/>
      <c r="AU41" s="49"/>
      <c r="AW41" s="273"/>
      <c r="AX41" s="61"/>
      <c r="AY41" s="62"/>
      <c r="BA41" s="287"/>
    </row>
    <row r="42" spans="1:59" ht="66" customHeight="1">
      <c r="A42" s="32">
        <v>45716</v>
      </c>
      <c r="B42" s="33">
        <v>38</v>
      </c>
      <c r="C42" s="33" t="s">
        <v>376</v>
      </c>
      <c r="D42" s="33">
        <v>0</v>
      </c>
      <c r="E42" s="33" t="s">
        <v>95</v>
      </c>
      <c r="F42" s="33" t="s">
        <v>95</v>
      </c>
      <c r="G42" s="33" t="s">
        <v>95</v>
      </c>
      <c r="H42" s="33" t="s">
        <v>95</v>
      </c>
      <c r="I42" s="33" t="s">
        <v>95</v>
      </c>
      <c r="J42" s="33" t="s">
        <v>95</v>
      </c>
      <c r="K42" s="33" t="s">
        <v>95</v>
      </c>
      <c r="L42" s="33" t="s">
        <v>95</v>
      </c>
      <c r="M42" s="33" t="s">
        <v>95</v>
      </c>
      <c r="N42" s="41" t="s">
        <v>96</v>
      </c>
      <c r="O42" s="33" t="s">
        <v>537</v>
      </c>
      <c r="P42" s="45" t="s">
        <v>388</v>
      </c>
      <c r="Q42" s="45" t="s">
        <v>117</v>
      </c>
      <c r="R42" s="45" t="s">
        <v>450</v>
      </c>
      <c r="S42" s="45" t="s">
        <v>538</v>
      </c>
      <c r="T42" s="277" t="s">
        <v>539</v>
      </c>
      <c r="U42" s="41"/>
      <c r="V42" s="33" t="s">
        <v>540</v>
      </c>
      <c r="W42" s="33" t="s">
        <v>95</v>
      </c>
      <c r="X42" s="33" t="s">
        <v>541</v>
      </c>
      <c r="Y42" s="33">
        <v>55</v>
      </c>
      <c r="Z42" s="33">
        <v>1</v>
      </c>
      <c r="AA42" s="33">
        <v>1</v>
      </c>
      <c r="AB42" s="33">
        <v>0</v>
      </c>
      <c r="AC42" s="33">
        <v>72</v>
      </c>
      <c r="AD42" s="33"/>
      <c r="AE42" s="38">
        <v>282060</v>
      </c>
      <c r="AF42" s="38">
        <v>0</v>
      </c>
      <c r="AG42" s="38"/>
      <c r="AH42" s="38"/>
      <c r="AI42" s="40">
        <v>0</v>
      </c>
      <c r="AJ42" s="45"/>
      <c r="AK42" s="284"/>
      <c r="AL42" s="49"/>
      <c r="AM42" s="55"/>
      <c r="AO42" s="288"/>
      <c r="AR42" s="49"/>
      <c r="AS42" s="41"/>
      <c r="AU42" s="49"/>
      <c r="AW42" s="61"/>
      <c r="AX42" s="61"/>
      <c r="AY42" s="62"/>
      <c r="BA42" s="287"/>
    </row>
    <row r="43" spans="1:59" ht="66" customHeight="1">
      <c r="A43" s="32">
        <v>45716</v>
      </c>
      <c r="B43" s="33">
        <v>39</v>
      </c>
      <c r="C43" s="33" t="s">
        <v>376</v>
      </c>
      <c r="D43" s="33">
        <v>2</v>
      </c>
      <c r="E43" s="33">
        <v>73</v>
      </c>
      <c r="F43" s="33">
        <v>6</v>
      </c>
      <c r="G43" s="33">
        <v>0</v>
      </c>
      <c r="H43" s="33">
        <v>0</v>
      </c>
      <c r="I43" s="33">
        <v>0</v>
      </c>
      <c r="J43" s="33">
        <v>0</v>
      </c>
      <c r="K43" s="33">
        <v>0</v>
      </c>
      <c r="L43" s="33">
        <v>0</v>
      </c>
      <c r="M43" s="33">
        <v>0</v>
      </c>
      <c r="N43" s="41" t="s">
        <v>94</v>
      </c>
      <c r="O43" s="33" t="s">
        <v>269</v>
      </c>
      <c r="P43" s="45" t="s">
        <v>454</v>
      </c>
      <c r="Q43" s="45" t="s">
        <v>255</v>
      </c>
      <c r="R43" s="45" t="s">
        <v>450</v>
      </c>
      <c r="S43" s="45" t="s">
        <v>270</v>
      </c>
      <c r="T43" s="277" t="s">
        <v>542</v>
      </c>
      <c r="U43" s="41"/>
      <c r="V43" s="33" t="s">
        <v>271</v>
      </c>
      <c r="W43" s="33" t="s">
        <v>105</v>
      </c>
      <c r="X43" s="33" t="s">
        <v>272</v>
      </c>
      <c r="Y43" s="33">
        <v>47</v>
      </c>
      <c r="Z43" s="33">
        <v>1</v>
      </c>
      <c r="AA43" s="33">
        <v>3</v>
      </c>
      <c r="AB43" s="33">
        <v>6</v>
      </c>
      <c r="AC43" s="33">
        <v>62</v>
      </c>
      <c r="AD43" s="33"/>
      <c r="AE43" s="38">
        <v>660000</v>
      </c>
      <c r="AF43" s="38">
        <v>0</v>
      </c>
      <c r="AG43" s="38"/>
      <c r="AH43" s="38"/>
      <c r="AI43" s="40">
        <v>0</v>
      </c>
      <c r="AJ43" s="45"/>
      <c r="AK43" s="47"/>
      <c r="AL43" s="49"/>
      <c r="AM43" s="55"/>
      <c r="AR43" s="49"/>
      <c r="AS43" s="41"/>
      <c r="AU43" s="49"/>
      <c r="AW43" s="273"/>
      <c r="AX43" s="61"/>
      <c r="AY43" s="62"/>
      <c r="BA43" s="287"/>
    </row>
    <row r="44" spans="1:59" ht="66" customHeight="1">
      <c r="A44" s="32">
        <v>45716</v>
      </c>
      <c r="B44" s="33">
        <v>40</v>
      </c>
      <c r="C44" s="33" t="s">
        <v>376</v>
      </c>
      <c r="D44" s="33">
        <v>1</v>
      </c>
      <c r="E44" s="33">
        <v>81</v>
      </c>
      <c r="F44" s="33">
        <v>0</v>
      </c>
      <c r="G44" s="33">
        <v>0</v>
      </c>
      <c r="H44" s="33">
        <v>0</v>
      </c>
      <c r="I44" s="33">
        <v>0</v>
      </c>
      <c r="J44" s="33">
        <v>0</v>
      </c>
      <c r="K44" s="33">
        <v>0</v>
      </c>
      <c r="L44" s="33">
        <v>0</v>
      </c>
      <c r="M44" s="33">
        <v>0</v>
      </c>
      <c r="N44" s="41" t="s">
        <v>94</v>
      </c>
      <c r="O44" s="33" t="s">
        <v>282</v>
      </c>
      <c r="P44" s="45" t="s">
        <v>208</v>
      </c>
      <c r="Q44" s="45" t="s">
        <v>209</v>
      </c>
      <c r="R44" s="45" t="s">
        <v>543</v>
      </c>
      <c r="S44" s="45" t="s">
        <v>281</v>
      </c>
      <c r="T44" s="277" t="s">
        <v>544</v>
      </c>
      <c r="U44" s="41"/>
      <c r="V44" s="33" t="s">
        <v>283</v>
      </c>
      <c r="W44" s="33" t="s">
        <v>110</v>
      </c>
      <c r="X44" s="33" t="s">
        <v>284</v>
      </c>
      <c r="Y44" s="33">
        <v>61</v>
      </c>
      <c r="Z44" s="33">
        <v>1</v>
      </c>
      <c r="AA44" s="33">
        <v>3</v>
      </c>
      <c r="AB44" s="33">
        <v>3</v>
      </c>
      <c r="AC44" s="33">
        <v>43</v>
      </c>
      <c r="AD44" s="33"/>
      <c r="AE44" s="38">
        <v>390000</v>
      </c>
      <c r="AF44" s="38">
        <v>0</v>
      </c>
      <c r="AG44" s="38"/>
      <c r="AH44" s="38"/>
      <c r="AI44" s="40">
        <v>0</v>
      </c>
      <c r="AJ44" s="45"/>
      <c r="AK44" s="47"/>
      <c r="AL44" s="49"/>
      <c r="AM44" s="55"/>
      <c r="AR44" s="49"/>
      <c r="AS44" s="41"/>
      <c r="AU44" s="49"/>
      <c r="AW44" s="273"/>
      <c r="AX44" s="61"/>
      <c r="AY44" s="62"/>
      <c r="BA44" s="287"/>
    </row>
    <row r="45" spans="1:59" ht="133.4" customHeight="1">
      <c r="A45" s="32">
        <v>45716</v>
      </c>
      <c r="B45" s="33">
        <v>41</v>
      </c>
      <c r="C45" s="33" t="s">
        <v>376</v>
      </c>
      <c r="D45" s="33">
        <v>0</v>
      </c>
      <c r="E45" s="33" t="s">
        <v>95</v>
      </c>
      <c r="F45" s="33" t="s">
        <v>95</v>
      </c>
      <c r="G45" s="33" t="s">
        <v>95</v>
      </c>
      <c r="H45" s="33" t="s">
        <v>95</v>
      </c>
      <c r="I45" s="33" t="s">
        <v>95</v>
      </c>
      <c r="J45" s="33" t="s">
        <v>95</v>
      </c>
      <c r="K45" s="33" t="s">
        <v>95</v>
      </c>
      <c r="L45" s="33" t="s">
        <v>95</v>
      </c>
      <c r="M45" s="33" t="s">
        <v>95</v>
      </c>
      <c r="N45" s="41" t="s">
        <v>96</v>
      </c>
      <c r="O45" s="33" t="s">
        <v>545</v>
      </c>
      <c r="P45" s="45" t="s">
        <v>381</v>
      </c>
      <c r="Q45" s="45" t="s">
        <v>134</v>
      </c>
      <c r="R45" s="45" t="s">
        <v>401</v>
      </c>
      <c r="S45" s="45" t="s">
        <v>175</v>
      </c>
      <c r="T45" s="286" t="s">
        <v>546</v>
      </c>
      <c r="U45" s="41"/>
      <c r="V45" s="33" t="s">
        <v>547</v>
      </c>
      <c r="W45" s="33" t="s">
        <v>385</v>
      </c>
      <c r="X45" s="33" t="s">
        <v>548</v>
      </c>
      <c r="Y45" s="33">
        <v>50</v>
      </c>
      <c r="Z45" s="33">
        <v>1</v>
      </c>
      <c r="AA45" s="33">
        <v>1</v>
      </c>
      <c r="AB45" s="33">
        <v>7</v>
      </c>
      <c r="AC45" s="33">
        <v>11</v>
      </c>
      <c r="AD45" s="33"/>
      <c r="AE45" s="38">
        <v>99200</v>
      </c>
      <c r="AF45" s="38">
        <v>0</v>
      </c>
      <c r="AG45" s="38"/>
      <c r="AH45" s="38"/>
      <c r="AI45" s="40">
        <v>0</v>
      </c>
      <c r="AJ45" s="45"/>
      <c r="AK45" s="47"/>
      <c r="AL45" s="49"/>
      <c r="AM45" s="55"/>
      <c r="AR45" s="49"/>
      <c r="AS45" s="41"/>
      <c r="AU45" s="49"/>
      <c r="AW45" s="273"/>
      <c r="AX45" s="61"/>
      <c r="AY45" s="62"/>
      <c r="BA45" s="287"/>
    </row>
    <row r="46" spans="1:59" ht="66" customHeight="1">
      <c r="A46" s="32">
        <v>45716</v>
      </c>
      <c r="B46" s="33">
        <v>42</v>
      </c>
      <c r="C46" s="33" t="s">
        <v>376</v>
      </c>
      <c r="D46" s="33">
        <v>1</v>
      </c>
      <c r="E46" s="33">
        <v>49</v>
      </c>
      <c r="F46" s="33">
        <v>0</v>
      </c>
      <c r="G46" s="33">
        <v>0</v>
      </c>
      <c r="H46" s="33">
        <v>0</v>
      </c>
      <c r="I46" s="33">
        <v>0</v>
      </c>
      <c r="J46" s="33">
        <v>0</v>
      </c>
      <c r="K46" s="33">
        <v>0</v>
      </c>
      <c r="L46" s="33">
        <v>0</v>
      </c>
      <c r="M46" s="33">
        <v>0</v>
      </c>
      <c r="N46" s="41" t="s">
        <v>93</v>
      </c>
      <c r="O46" s="33" t="s">
        <v>549</v>
      </c>
      <c r="P46" s="45" t="s">
        <v>183</v>
      </c>
      <c r="Q46" s="45" t="s">
        <v>239</v>
      </c>
      <c r="R46" s="45" t="s">
        <v>108</v>
      </c>
      <c r="S46" s="45" t="s">
        <v>550</v>
      </c>
      <c r="T46" s="277" t="s">
        <v>551</v>
      </c>
      <c r="U46" s="41"/>
      <c r="V46" s="33" t="s">
        <v>241</v>
      </c>
      <c r="W46" s="33" t="s">
        <v>105</v>
      </c>
      <c r="X46" s="33" t="s">
        <v>242</v>
      </c>
      <c r="Y46" s="33">
        <v>55</v>
      </c>
      <c r="Z46" s="33">
        <v>1</v>
      </c>
      <c r="AA46" s="33">
        <v>1</v>
      </c>
      <c r="AB46" s="33">
        <v>4</v>
      </c>
      <c r="AC46" s="33">
        <v>42</v>
      </c>
      <c r="AD46" s="33"/>
      <c r="AE46" s="38">
        <v>440000</v>
      </c>
      <c r="AF46" s="38">
        <v>0</v>
      </c>
      <c r="AG46" s="38"/>
      <c r="AH46" s="38"/>
      <c r="AI46" s="40" t="s">
        <v>552</v>
      </c>
      <c r="AJ46" s="45"/>
      <c r="AK46" s="47"/>
      <c r="AL46" s="49"/>
      <c r="AM46" s="55"/>
      <c r="AR46" s="49"/>
      <c r="AS46" s="41"/>
      <c r="AU46" s="49"/>
      <c r="AW46" s="273"/>
      <c r="AX46" s="61"/>
      <c r="AY46" s="62"/>
      <c r="BA46" s="287"/>
    </row>
    <row r="47" spans="1:59" ht="66" customHeight="1">
      <c r="A47" s="32">
        <v>45716</v>
      </c>
      <c r="B47" s="33">
        <v>43</v>
      </c>
      <c r="C47" s="33" t="s">
        <v>376</v>
      </c>
      <c r="D47" s="33">
        <v>8</v>
      </c>
      <c r="E47" s="33">
        <v>29</v>
      </c>
      <c r="F47" s="33">
        <v>2</v>
      </c>
      <c r="G47" s="33">
        <v>6</v>
      </c>
      <c r="H47" s="33">
        <v>22</v>
      </c>
      <c r="I47" s="33">
        <v>27</v>
      </c>
      <c r="J47" s="33">
        <v>32</v>
      </c>
      <c r="K47" s="33">
        <v>24</v>
      </c>
      <c r="L47" s="33">
        <v>44</v>
      </c>
      <c r="M47" s="33">
        <v>0</v>
      </c>
      <c r="N47" s="41" t="s">
        <v>96</v>
      </c>
      <c r="O47" s="33" t="s">
        <v>114</v>
      </c>
      <c r="P47" s="45" t="s">
        <v>183</v>
      </c>
      <c r="Q47" s="45" t="s">
        <v>115</v>
      </c>
      <c r="R47" s="45" t="s">
        <v>108</v>
      </c>
      <c r="S47" s="45" t="s">
        <v>553</v>
      </c>
      <c r="T47" s="286" t="s">
        <v>554</v>
      </c>
      <c r="U47" s="41"/>
      <c r="V47" s="33" t="s">
        <v>136</v>
      </c>
      <c r="W47" s="33" t="s">
        <v>105</v>
      </c>
      <c r="X47" s="33" t="s">
        <v>214</v>
      </c>
      <c r="Y47" s="33">
        <v>45</v>
      </c>
      <c r="Z47" s="33">
        <v>2</v>
      </c>
      <c r="AA47" s="33">
        <v>5</v>
      </c>
      <c r="AB47" s="33">
        <v>66</v>
      </c>
      <c r="AC47" s="33">
        <v>87</v>
      </c>
      <c r="AD47" s="33"/>
      <c r="AE47" s="38">
        <v>972000</v>
      </c>
      <c r="AF47" s="38">
        <v>0</v>
      </c>
      <c r="AG47" s="38"/>
      <c r="AH47" s="38"/>
      <c r="AI47" s="40">
        <v>0</v>
      </c>
      <c r="AJ47" s="45"/>
      <c r="AK47" s="47"/>
      <c r="AL47" s="49"/>
      <c r="AM47" s="55"/>
      <c r="AR47" s="49"/>
      <c r="AS47" s="41"/>
      <c r="AU47" s="49"/>
      <c r="AW47" s="273"/>
      <c r="AX47" s="61"/>
      <c r="AY47" s="62"/>
      <c r="BA47" s="287"/>
    </row>
    <row r="48" spans="1:59" ht="66" customHeight="1">
      <c r="A48" s="32">
        <v>45716</v>
      </c>
      <c r="B48" s="33">
        <v>44</v>
      </c>
      <c r="C48" s="33" t="s">
        <v>376</v>
      </c>
      <c r="D48" s="33">
        <v>5</v>
      </c>
      <c r="E48" s="33">
        <v>15</v>
      </c>
      <c r="F48" s="33">
        <v>10</v>
      </c>
      <c r="G48" s="33">
        <v>5</v>
      </c>
      <c r="H48" s="33">
        <v>3</v>
      </c>
      <c r="I48" s="33">
        <v>73</v>
      </c>
      <c r="J48" s="33">
        <v>0</v>
      </c>
      <c r="K48" s="33">
        <v>0</v>
      </c>
      <c r="L48" s="33">
        <v>0</v>
      </c>
      <c r="M48" s="33">
        <v>0</v>
      </c>
      <c r="N48" s="41" t="s">
        <v>93</v>
      </c>
      <c r="O48" s="33" t="s">
        <v>111</v>
      </c>
      <c r="P48" s="45" t="s">
        <v>185</v>
      </c>
      <c r="Q48" s="45" t="s">
        <v>195</v>
      </c>
      <c r="R48" s="45" t="s">
        <v>446</v>
      </c>
      <c r="S48" s="45" t="s">
        <v>112</v>
      </c>
      <c r="T48" s="277" t="s">
        <v>555</v>
      </c>
      <c r="U48" s="41"/>
      <c r="V48" s="33" t="s">
        <v>97</v>
      </c>
      <c r="W48" s="33" t="s">
        <v>105</v>
      </c>
      <c r="X48" s="33" t="s">
        <v>113</v>
      </c>
      <c r="Y48" s="33">
        <v>58</v>
      </c>
      <c r="Z48" s="33">
        <v>1</v>
      </c>
      <c r="AA48" s="33">
        <v>3</v>
      </c>
      <c r="AB48" s="33">
        <v>2</v>
      </c>
      <c r="AC48" s="33">
        <v>30</v>
      </c>
      <c r="AD48" s="33"/>
      <c r="AE48" s="38">
        <v>152000</v>
      </c>
      <c r="AF48" s="38">
        <v>0</v>
      </c>
      <c r="AG48" s="38"/>
      <c r="AH48" s="38"/>
      <c r="AI48" s="40">
        <v>0</v>
      </c>
      <c r="AJ48" s="45"/>
      <c r="AK48" s="47"/>
      <c r="AL48" s="49"/>
      <c r="AM48" s="55"/>
      <c r="AR48" s="49"/>
      <c r="AS48" s="41"/>
      <c r="AU48" s="49"/>
      <c r="AW48" s="273"/>
      <c r="AX48" s="61"/>
      <c r="AY48" s="62"/>
      <c r="BA48" s="287"/>
    </row>
    <row r="49" spans="1:53" ht="78.650000000000006" customHeight="1">
      <c r="A49" s="32">
        <v>45716</v>
      </c>
      <c r="B49" s="33">
        <v>45</v>
      </c>
      <c r="C49" s="33" t="s">
        <v>376</v>
      </c>
      <c r="D49" s="33">
        <v>1</v>
      </c>
      <c r="E49" s="33">
        <v>82</v>
      </c>
      <c r="F49" s="33">
        <v>0</v>
      </c>
      <c r="G49" s="33">
        <v>0</v>
      </c>
      <c r="H49" s="33">
        <v>0</v>
      </c>
      <c r="I49" s="33">
        <v>0</v>
      </c>
      <c r="J49" s="33">
        <v>0</v>
      </c>
      <c r="K49" s="33">
        <v>0</v>
      </c>
      <c r="L49" s="33">
        <v>0</v>
      </c>
      <c r="M49" s="33">
        <v>0</v>
      </c>
      <c r="N49" s="41" t="s">
        <v>96</v>
      </c>
      <c r="O49" s="33" t="s">
        <v>556</v>
      </c>
      <c r="P49" s="45" t="s">
        <v>430</v>
      </c>
      <c r="Q49" s="45" t="s">
        <v>285</v>
      </c>
      <c r="R49" s="45" t="s">
        <v>446</v>
      </c>
      <c r="S49" s="45" t="s">
        <v>724</v>
      </c>
      <c r="T49" s="286" t="s">
        <v>557</v>
      </c>
      <c r="U49" s="41"/>
      <c r="V49" s="33" t="s">
        <v>558</v>
      </c>
      <c r="W49" s="33" t="s">
        <v>385</v>
      </c>
      <c r="X49" s="33" t="s">
        <v>559</v>
      </c>
      <c r="Y49" s="33">
        <v>59</v>
      </c>
      <c r="Z49" s="33">
        <v>2</v>
      </c>
      <c r="AA49" s="33">
        <v>2</v>
      </c>
      <c r="AB49" s="33">
        <v>8</v>
      </c>
      <c r="AC49" s="33">
        <v>48</v>
      </c>
      <c r="AD49" s="33"/>
      <c r="AE49" s="38">
        <v>600000</v>
      </c>
      <c r="AF49" s="38">
        <v>0</v>
      </c>
      <c r="AG49" s="38"/>
      <c r="AH49" s="38"/>
      <c r="AI49" s="40">
        <v>0</v>
      </c>
      <c r="AJ49" s="45"/>
      <c r="AK49" s="47"/>
      <c r="AL49" s="49"/>
      <c r="AM49" s="55"/>
      <c r="AR49" s="49"/>
      <c r="AS49" s="41"/>
      <c r="AU49" s="49"/>
      <c r="AW49" s="273"/>
      <c r="AX49" s="61"/>
      <c r="AY49" s="62"/>
      <c r="BA49" s="287"/>
    </row>
    <row r="50" spans="1:53" ht="66" customHeight="1">
      <c r="A50" s="32">
        <v>45716</v>
      </c>
      <c r="B50" s="33">
        <v>46</v>
      </c>
      <c r="C50" s="33" t="s">
        <v>376</v>
      </c>
      <c r="D50" s="33">
        <v>0</v>
      </c>
      <c r="E50" s="33" t="s">
        <v>95</v>
      </c>
      <c r="F50" s="33" t="s">
        <v>95</v>
      </c>
      <c r="G50" s="33" t="s">
        <v>95</v>
      </c>
      <c r="H50" s="33" t="s">
        <v>95</v>
      </c>
      <c r="I50" s="33" t="s">
        <v>95</v>
      </c>
      <c r="J50" s="33" t="s">
        <v>95</v>
      </c>
      <c r="K50" s="33" t="s">
        <v>95</v>
      </c>
      <c r="L50" s="33" t="s">
        <v>95</v>
      </c>
      <c r="M50" s="33" t="s">
        <v>95</v>
      </c>
      <c r="N50" s="41" t="s">
        <v>94</v>
      </c>
      <c r="O50" s="33" t="s">
        <v>560</v>
      </c>
      <c r="P50" s="45" t="s">
        <v>416</v>
      </c>
      <c r="Q50" s="45" t="s">
        <v>478</v>
      </c>
      <c r="R50" s="45" t="s">
        <v>561</v>
      </c>
      <c r="S50" s="45" t="s">
        <v>116</v>
      </c>
      <c r="T50" s="277" t="s">
        <v>480</v>
      </c>
      <c r="U50" s="41"/>
      <c r="V50" s="33" t="s">
        <v>562</v>
      </c>
      <c r="W50" s="33" t="s">
        <v>406</v>
      </c>
      <c r="X50" s="33" t="s">
        <v>563</v>
      </c>
      <c r="Y50" s="33">
        <v>44</v>
      </c>
      <c r="Z50" s="33">
        <v>1</v>
      </c>
      <c r="AA50" s="33">
        <v>2</v>
      </c>
      <c r="AB50" s="33">
        <v>20</v>
      </c>
      <c r="AC50" s="33">
        <v>104</v>
      </c>
      <c r="AD50" s="33"/>
      <c r="AE50" s="38">
        <v>933920</v>
      </c>
      <c r="AF50" s="38">
        <v>0</v>
      </c>
      <c r="AG50" s="38"/>
      <c r="AH50" s="38"/>
      <c r="AI50" s="40">
        <v>0</v>
      </c>
      <c r="AJ50" s="45"/>
      <c r="AK50" s="284"/>
      <c r="AL50" s="49"/>
      <c r="AM50" s="55"/>
      <c r="AR50" s="49"/>
      <c r="AS50" s="41"/>
      <c r="AU50" s="49"/>
      <c r="AW50" s="273"/>
      <c r="AX50" s="61"/>
      <c r="AY50" s="62"/>
      <c r="BA50" s="287"/>
    </row>
    <row r="51" spans="1:53" ht="66" customHeight="1">
      <c r="A51" s="32">
        <v>45716</v>
      </c>
      <c r="B51" s="33">
        <v>47</v>
      </c>
      <c r="C51" s="33" t="s">
        <v>376</v>
      </c>
      <c r="D51" s="33">
        <v>1</v>
      </c>
      <c r="E51" s="33">
        <v>77</v>
      </c>
      <c r="F51" s="33">
        <v>0</v>
      </c>
      <c r="G51" s="33">
        <v>0</v>
      </c>
      <c r="H51" s="33">
        <v>0</v>
      </c>
      <c r="I51" s="33">
        <v>0</v>
      </c>
      <c r="J51" s="33">
        <v>0</v>
      </c>
      <c r="K51" s="33">
        <v>0</v>
      </c>
      <c r="L51" s="33">
        <v>0</v>
      </c>
      <c r="M51" s="33">
        <v>0</v>
      </c>
      <c r="N51" s="41" t="s">
        <v>96</v>
      </c>
      <c r="O51" s="33" t="s">
        <v>278</v>
      </c>
      <c r="P51" s="45" t="s">
        <v>208</v>
      </c>
      <c r="Q51" s="45" t="s">
        <v>209</v>
      </c>
      <c r="R51" s="45" t="s">
        <v>401</v>
      </c>
      <c r="S51" s="45" t="s">
        <v>725</v>
      </c>
      <c r="T51" s="277" t="s">
        <v>564</v>
      </c>
      <c r="U51" s="41"/>
      <c r="V51" s="33" t="s">
        <v>279</v>
      </c>
      <c r="W51" s="33" t="s">
        <v>110</v>
      </c>
      <c r="X51" s="33" t="s">
        <v>280</v>
      </c>
      <c r="Y51" s="33">
        <v>49</v>
      </c>
      <c r="Z51" s="33">
        <v>1</v>
      </c>
      <c r="AA51" s="33">
        <v>2</v>
      </c>
      <c r="AB51" s="33">
        <v>24</v>
      </c>
      <c r="AC51" s="33">
        <v>36</v>
      </c>
      <c r="AD51" s="33"/>
      <c r="AE51" s="38">
        <v>565800</v>
      </c>
      <c r="AF51" s="38">
        <v>0</v>
      </c>
      <c r="AG51" s="38"/>
      <c r="AH51" s="38"/>
      <c r="AI51" s="40">
        <v>0</v>
      </c>
      <c r="AJ51" s="45"/>
      <c r="AK51" s="284"/>
      <c r="AL51" s="49"/>
      <c r="AM51" s="55"/>
      <c r="AR51" s="49"/>
      <c r="AS51" s="41"/>
      <c r="AU51" s="49"/>
      <c r="AW51" s="273"/>
      <c r="AX51" s="61"/>
      <c r="AY51" s="62"/>
      <c r="BA51" s="287"/>
    </row>
    <row r="52" spans="1:53" ht="66" customHeight="1">
      <c r="A52" s="32">
        <v>45716</v>
      </c>
      <c r="B52" s="33">
        <v>48</v>
      </c>
      <c r="C52" s="33" t="s">
        <v>376</v>
      </c>
      <c r="D52" s="33">
        <v>8</v>
      </c>
      <c r="E52" s="33">
        <v>10</v>
      </c>
      <c r="F52" s="33">
        <v>9</v>
      </c>
      <c r="G52" s="33">
        <v>9</v>
      </c>
      <c r="H52" s="33">
        <v>9</v>
      </c>
      <c r="I52" s="33">
        <v>41</v>
      </c>
      <c r="J52" s="33">
        <v>34</v>
      </c>
      <c r="K52" s="33">
        <v>54</v>
      </c>
      <c r="L52" s="33">
        <v>8</v>
      </c>
      <c r="M52" s="33">
        <v>89</v>
      </c>
      <c r="N52" s="41" t="s">
        <v>94</v>
      </c>
      <c r="O52" s="33" t="s">
        <v>120</v>
      </c>
      <c r="P52" s="45" t="s">
        <v>381</v>
      </c>
      <c r="Q52" s="45" t="s">
        <v>121</v>
      </c>
      <c r="R52" s="45" t="s">
        <v>382</v>
      </c>
      <c r="S52" s="45" t="s">
        <v>383</v>
      </c>
      <c r="T52" s="286" t="s">
        <v>565</v>
      </c>
      <c r="U52" s="41"/>
      <c r="V52" s="33" t="s">
        <v>566</v>
      </c>
      <c r="W52" s="33" t="s">
        <v>385</v>
      </c>
      <c r="X52" s="33" t="s">
        <v>567</v>
      </c>
      <c r="Y52" s="33">
        <v>51</v>
      </c>
      <c r="Z52" s="33">
        <v>1</v>
      </c>
      <c r="AA52" s="33">
        <v>3</v>
      </c>
      <c r="AB52" s="33">
        <v>6</v>
      </c>
      <c r="AC52" s="33">
        <v>42</v>
      </c>
      <c r="AD52" s="33"/>
      <c r="AE52" s="38">
        <v>622000</v>
      </c>
      <c r="AF52" s="38">
        <v>0</v>
      </c>
      <c r="AG52" s="38"/>
      <c r="AH52" s="38"/>
      <c r="AI52" s="40">
        <v>0</v>
      </c>
      <c r="AJ52" s="45"/>
      <c r="AK52" s="47"/>
      <c r="AL52" s="49"/>
      <c r="AM52" s="55"/>
      <c r="AR52" s="49"/>
      <c r="AS52" s="41"/>
      <c r="AU52" s="49"/>
      <c r="AW52" s="273"/>
      <c r="AX52" s="61"/>
      <c r="AY52" s="62"/>
      <c r="BA52" s="287"/>
    </row>
    <row r="53" spans="1:53" ht="66" customHeight="1">
      <c r="A53" s="32">
        <v>45717</v>
      </c>
      <c r="B53" s="33">
        <v>49</v>
      </c>
      <c r="C53" s="33" t="s">
        <v>376</v>
      </c>
      <c r="D53" s="33">
        <v>1</v>
      </c>
      <c r="E53" s="33">
        <v>52</v>
      </c>
      <c r="F53" s="33" t="s">
        <v>95</v>
      </c>
      <c r="G53" s="33" t="s">
        <v>95</v>
      </c>
      <c r="H53" s="33" t="s">
        <v>95</v>
      </c>
      <c r="I53" s="33" t="s">
        <v>95</v>
      </c>
      <c r="J53" s="33" t="s">
        <v>95</v>
      </c>
      <c r="K53" s="33" t="s">
        <v>95</v>
      </c>
      <c r="L53" s="33" t="s">
        <v>95</v>
      </c>
      <c r="M53" s="33" t="s">
        <v>95</v>
      </c>
      <c r="N53" s="41" t="s">
        <v>96</v>
      </c>
      <c r="O53" s="33" t="s">
        <v>568</v>
      </c>
      <c r="P53" s="45" t="s">
        <v>381</v>
      </c>
      <c r="Q53" s="45" t="s">
        <v>569</v>
      </c>
      <c r="R53" s="45" t="s">
        <v>108</v>
      </c>
      <c r="S53" s="45" t="s">
        <v>243</v>
      </c>
      <c r="T53" s="286" t="s">
        <v>570</v>
      </c>
      <c r="U53" s="41"/>
      <c r="V53" s="33" t="s">
        <v>231</v>
      </c>
      <c r="W53" s="33" t="s">
        <v>125</v>
      </c>
      <c r="X53" s="33" t="s">
        <v>571</v>
      </c>
      <c r="Y53" s="33">
        <v>32</v>
      </c>
      <c r="Z53" s="33">
        <v>1</v>
      </c>
      <c r="AA53" s="33">
        <v>2</v>
      </c>
      <c r="AB53" s="33">
        <v>20</v>
      </c>
      <c r="AC53" s="33">
        <v>48</v>
      </c>
      <c r="AD53" s="33"/>
      <c r="AE53" s="38">
        <v>770000</v>
      </c>
      <c r="AF53" s="38">
        <v>0</v>
      </c>
      <c r="AG53" s="38"/>
      <c r="AH53" s="38"/>
      <c r="AI53" s="40">
        <v>0</v>
      </c>
      <c r="AJ53" s="45"/>
      <c r="AK53" s="284"/>
      <c r="AL53" s="49"/>
      <c r="AM53" s="55"/>
      <c r="AO53" s="288"/>
      <c r="AR53" s="49"/>
      <c r="AS53" s="41"/>
      <c r="AU53" s="49"/>
      <c r="AW53" s="289"/>
      <c r="AX53" s="61"/>
      <c r="AY53" s="62"/>
      <c r="BA53" s="287"/>
    </row>
    <row r="54" spans="1:53" ht="66" customHeight="1">
      <c r="A54" s="32">
        <v>45717</v>
      </c>
      <c r="B54" s="33">
        <v>50</v>
      </c>
      <c r="C54" s="33" t="s">
        <v>376</v>
      </c>
      <c r="D54" s="33">
        <v>0</v>
      </c>
      <c r="E54" s="33" t="s">
        <v>95</v>
      </c>
      <c r="F54" s="33" t="s">
        <v>95</v>
      </c>
      <c r="G54" s="33" t="s">
        <v>95</v>
      </c>
      <c r="H54" s="33" t="s">
        <v>95</v>
      </c>
      <c r="I54" s="33" t="s">
        <v>95</v>
      </c>
      <c r="J54" s="33" t="s">
        <v>95</v>
      </c>
      <c r="K54" s="33" t="s">
        <v>95</v>
      </c>
      <c r="L54" s="33" t="s">
        <v>95</v>
      </c>
      <c r="M54" s="33" t="s">
        <v>95</v>
      </c>
      <c r="N54" s="41" t="s">
        <v>94</v>
      </c>
      <c r="O54" s="33" t="s">
        <v>572</v>
      </c>
      <c r="P54" s="45" t="s">
        <v>381</v>
      </c>
      <c r="Q54" s="45" t="s">
        <v>513</v>
      </c>
      <c r="R54" s="45" t="s">
        <v>446</v>
      </c>
      <c r="S54" s="45" t="s">
        <v>722</v>
      </c>
      <c r="T54" s="277" t="s">
        <v>573</v>
      </c>
      <c r="U54" s="41"/>
      <c r="V54" s="33" t="s">
        <v>574</v>
      </c>
      <c r="W54" s="33" t="s">
        <v>530</v>
      </c>
      <c r="X54" s="33" t="s">
        <v>575</v>
      </c>
      <c r="Y54" s="33">
        <v>32</v>
      </c>
      <c r="Z54" s="33">
        <v>1</v>
      </c>
      <c r="AA54" s="33">
        <v>4</v>
      </c>
      <c r="AB54" s="33">
        <v>22</v>
      </c>
      <c r="AC54" s="33">
        <v>44</v>
      </c>
      <c r="AD54" s="33"/>
      <c r="AE54" s="38">
        <v>589200</v>
      </c>
      <c r="AF54" s="38">
        <v>0</v>
      </c>
      <c r="AG54" s="38"/>
      <c r="AH54" s="38"/>
      <c r="AI54" s="40">
        <v>0</v>
      </c>
      <c r="AJ54" s="45"/>
      <c r="AK54" s="284"/>
      <c r="AL54" s="49"/>
      <c r="AM54" s="55"/>
      <c r="AO54" s="288"/>
      <c r="AR54" s="49"/>
      <c r="AS54" s="41"/>
      <c r="AU54" s="49"/>
      <c r="AW54" s="289"/>
      <c r="AX54" s="61"/>
      <c r="AY54" s="62"/>
      <c r="BA54" s="287"/>
    </row>
    <row r="55" spans="1:53" ht="66" customHeight="1">
      <c r="A55" s="32">
        <v>45717</v>
      </c>
      <c r="B55" s="33">
        <v>51</v>
      </c>
      <c r="C55" s="33" t="s">
        <v>376</v>
      </c>
      <c r="D55" s="33">
        <v>1</v>
      </c>
      <c r="E55" s="33">
        <v>48</v>
      </c>
      <c r="F55" s="33">
        <v>0</v>
      </c>
      <c r="G55" s="33">
        <v>0</v>
      </c>
      <c r="H55" s="33">
        <v>0</v>
      </c>
      <c r="I55" s="33">
        <v>0</v>
      </c>
      <c r="J55" s="33">
        <v>0</v>
      </c>
      <c r="K55" s="33">
        <v>0</v>
      </c>
      <c r="L55" s="33">
        <v>0</v>
      </c>
      <c r="M55" s="33">
        <v>0</v>
      </c>
      <c r="N55" s="41" t="s">
        <v>93</v>
      </c>
      <c r="O55" s="33" t="s">
        <v>576</v>
      </c>
      <c r="P55" s="45" t="s">
        <v>454</v>
      </c>
      <c r="Q55" s="45" t="s">
        <v>239</v>
      </c>
      <c r="R55" s="45" t="s">
        <v>108</v>
      </c>
      <c r="S55" s="45" t="s">
        <v>240</v>
      </c>
      <c r="T55" s="286" t="s">
        <v>577</v>
      </c>
      <c r="U55" s="41"/>
      <c r="V55" s="33" t="s">
        <v>578</v>
      </c>
      <c r="W55" s="33" t="s">
        <v>507</v>
      </c>
      <c r="X55" s="33" t="s">
        <v>579</v>
      </c>
      <c r="Y55" s="33">
        <v>49</v>
      </c>
      <c r="Z55" s="33">
        <v>1</v>
      </c>
      <c r="AA55" s="33">
        <v>2</v>
      </c>
      <c r="AB55" s="33">
        <v>9</v>
      </c>
      <c r="AC55" s="33">
        <v>84</v>
      </c>
      <c r="AD55" s="33"/>
      <c r="AE55" s="38">
        <v>687300</v>
      </c>
      <c r="AF55" s="38">
        <v>0</v>
      </c>
      <c r="AG55" s="38"/>
      <c r="AH55" s="38"/>
      <c r="AI55" s="40" t="s">
        <v>580</v>
      </c>
      <c r="AJ55" s="45"/>
      <c r="AK55" s="284"/>
      <c r="AL55" s="49"/>
      <c r="AM55" s="55"/>
      <c r="AR55" s="49"/>
      <c r="AS55" s="41"/>
      <c r="AU55" s="49"/>
      <c r="AW55" s="273"/>
      <c r="AX55" s="61"/>
      <c r="AY55" s="62"/>
      <c r="BA55" s="287"/>
    </row>
    <row r="56" spans="1:53" ht="66" customHeight="1">
      <c r="A56" s="32">
        <v>45717</v>
      </c>
      <c r="B56" s="33">
        <v>52</v>
      </c>
      <c r="C56" s="33" t="s">
        <v>376</v>
      </c>
      <c r="D56" s="33">
        <v>2</v>
      </c>
      <c r="E56" s="33">
        <v>24</v>
      </c>
      <c r="F56" s="33">
        <v>0</v>
      </c>
      <c r="G56" s="33">
        <v>0</v>
      </c>
      <c r="H56" s="33">
        <v>0</v>
      </c>
      <c r="I56" s="33">
        <v>32</v>
      </c>
      <c r="J56" s="33">
        <v>0</v>
      </c>
      <c r="K56" s="33">
        <v>0</v>
      </c>
      <c r="L56" s="33">
        <v>0</v>
      </c>
      <c r="M56" s="33">
        <v>0</v>
      </c>
      <c r="N56" s="41" t="s">
        <v>96</v>
      </c>
      <c r="O56" s="33" t="s">
        <v>581</v>
      </c>
      <c r="P56" s="45" t="s">
        <v>430</v>
      </c>
      <c r="Q56" s="45" t="s">
        <v>204</v>
      </c>
      <c r="R56" s="45" t="s">
        <v>446</v>
      </c>
      <c r="S56" s="45" t="s">
        <v>205</v>
      </c>
      <c r="T56" s="277" t="s">
        <v>582</v>
      </c>
      <c r="U56" s="41"/>
      <c r="V56" s="33" t="s">
        <v>206</v>
      </c>
      <c r="W56" s="33" t="s">
        <v>583</v>
      </c>
      <c r="X56" s="33" t="s">
        <v>207</v>
      </c>
      <c r="Y56" s="33">
        <v>35</v>
      </c>
      <c r="Z56" s="33">
        <v>1</v>
      </c>
      <c r="AA56" s="33">
        <v>2</v>
      </c>
      <c r="AB56" s="33">
        <v>15</v>
      </c>
      <c r="AC56" s="33">
        <v>70</v>
      </c>
      <c r="AD56" s="33"/>
      <c r="AE56" s="38">
        <v>558000</v>
      </c>
      <c r="AF56" s="38">
        <v>0</v>
      </c>
      <c r="AG56" s="38"/>
      <c r="AH56" s="38"/>
      <c r="AI56" s="40">
        <v>0</v>
      </c>
      <c r="AJ56" s="45"/>
      <c r="AK56" s="47"/>
      <c r="AL56" s="49"/>
      <c r="AM56" s="55"/>
      <c r="AR56" s="49"/>
      <c r="AS56" s="41"/>
      <c r="AU56" s="49"/>
      <c r="AW56" s="273"/>
      <c r="AX56" s="61"/>
      <c r="AY56" s="62"/>
      <c r="BA56" s="287"/>
    </row>
    <row r="57" spans="1:53" ht="66" customHeight="1">
      <c r="A57" s="32">
        <v>45717</v>
      </c>
      <c r="B57" s="33">
        <v>53</v>
      </c>
      <c r="C57" s="33" t="s">
        <v>376</v>
      </c>
      <c r="D57" s="33">
        <v>0</v>
      </c>
      <c r="E57" s="33" t="s">
        <v>95</v>
      </c>
      <c r="F57" s="33" t="s">
        <v>95</v>
      </c>
      <c r="G57" s="33" t="s">
        <v>95</v>
      </c>
      <c r="H57" s="33" t="s">
        <v>95</v>
      </c>
      <c r="I57" s="33" t="s">
        <v>95</v>
      </c>
      <c r="J57" s="33" t="s">
        <v>95</v>
      </c>
      <c r="K57" s="33" t="s">
        <v>95</v>
      </c>
      <c r="L57" s="33" t="s">
        <v>95</v>
      </c>
      <c r="M57" s="33" t="s">
        <v>95</v>
      </c>
      <c r="N57" s="41" t="s">
        <v>93</v>
      </c>
      <c r="O57" s="33" t="s">
        <v>584</v>
      </c>
      <c r="P57" s="45" t="s">
        <v>454</v>
      </c>
      <c r="Q57" s="45" t="s">
        <v>160</v>
      </c>
      <c r="R57" s="45" t="s">
        <v>446</v>
      </c>
      <c r="S57" s="45" t="s">
        <v>585</v>
      </c>
      <c r="T57" s="286" t="s">
        <v>586</v>
      </c>
      <c r="U57" s="41"/>
      <c r="V57" s="33" t="s">
        <v>587</v>
      </c>
      <c r="W57" s="33" t="s">
        <v>385</v>
      </c>
      <c r="X57" s="33" t="s">
        <v>588</v>
      </c>
      <c r="Y57" s="33">
        <v>47</v>
      </c>
      <c r="Z57" s="33">
        <v>1</v>
      </c>
      <c r="AA57" s="33">
        <v>1</v>
      </c>
      <c r="AB57" s="33">
        <v>12</v>
      </c>
      <c r="AC57" s="33">
        <v>163</v>
      </c>
      <c r="AD57" s="33"/>
      <c r="AE57" s="38">
        <v>500880</v>
      </c>
      <c r="AF57" s="38">
        <v>0</v>
      </c>
      <c r="AG57" s="38"/>
      <c r="AH57" s="38"/>
      <c r="AI57" s="40" t="s">
        <v>589</v>
      </c>
      <c r="AJ57" s="45"/>
      <c r="AK57" s="284"/>
      <c r="AL57" s="49"/>
      <c r="AM57" s="55"/>
      <c r="AR57" s="49"/>
      <c r="AS57" s="41"/>
      <c r="AU57" s="49"/>
      <c r="AW57" s="273"/>
      <c r="AX57" s="61"/>
      <c r="AY57" s="62"/>
      <c r="BA57" s="287"/>
    </row>
    <row r="58" spans="1:53" ht="66" customHeight="1">
      <c r="A58" s="32">
        <v>45717</v>
      </c>
      <c r="B58" s="33">
        <v>54</v>
      </c>
      <c r="C58" s="33" t="s">
        <v>376</v>
      </c>
      <c r="D58" s="33">
        <v>0</v>
      </c>
      <c r="E58" s="33" t="s">
        <v>95</v>
      </c>
      <c r="F58" s="33" t="s">
        <v>95</v>
      </c>
      <c r="G58" s="33" t="s">
        <v>95</v>
      </c>
      <c r="H58" s="33" t="s">
        <v>95</v>
      </c>
      <c r="I58" s="33" t="s">
        <v>95</v>
      </c>
      <c r="J58" s="33" t="s">
        <v>95</v>
      </c>
      <c r="K58" s="33" t="s">
        <v>95</v>
      </c>
      <c r="L58" s="33" t="s">
        <v>95</v>
      </c>
      <c r="M58" s="33" t="s">
        <v>95</v>
      </c>
      <c r="N58" s="41" t="s">
        <v>94</v>
      </c>
      <c r="O58" s="33" t="s">
        <v>590</v>
      </c>
      <c r="P58" s="45" t="s">
        <v>416</v>
      </c>
      <c r="Q58" s="45" t="s">
        <v>591</v>
      </c>
      <c r="R58" s="45" t="s">
        <v>396</v>
      </c>
      <c r="S58" s="45" t="s">
        <v>726</v>
      </c>
      <c r="T58" s="277" t="s">
        <v>592</v>
      </c>
      <c r="U58" s="41"/>
      <c r="V58" s="33" t="s">
        <v>593</v>
      </c>
      <c r="W58" s="33" t="s">
        <v>406</v>
      </c>
      <c r="X58" s="33" t="s">
        <v>594</v>
      </c>
      <c r="Y58" s="33">
        <v>45</v>
      </c>
      <c r="Z58" s="33">
        <v>1</v>
      </c>
      <c r="AA58" s="33">
        <v>3</v>
      </c>
      <c r="AB58" s="33">
        <v>27</v>
      </c>
      <c r="AC58" s="33">
        <v>76</v>
      </c>
      <c r="AD58" s="33"/>
      <c r="AE58" s="38">
        <v>730000</v>
      </c>
      <c r="AF58" s="38">
        <v>0</v>
      </c>
      <c r="AG58" s="38"/>
      <c r="AH58" s="38"/>
      <c r="AI58" s="40">
        <v>0</v>
      </c>
      <c r="AJ58" s="45"/>
      <c r="AK58" s="284"/>
      <c r="AL58" s="49"/>
      <c r="AM58" s="55"/>
      <c r="AR58" s="49"/>
      <c r="AS58" s="41"/>
      <c r="AU58" s="49"/>
      <c r="AW58" s="273"/>
      <c r="AX58" s="61"/>
      <c r="AY58" s="62"/>
      <c r="BA58" s="287"/>
    </row>
    <row r="59" spans="1:53" ht="66" customHeight="1">
      <c r="A59" s="32">
        <v>45717</v>
      </c>
      <c r="B59" s="33">
        <v>55</v>
      </c>
      <c r="C59" s="33" t="s">
        <v>376</v>
      </c>
      <c r="D59" s="33">
        <v>3</v>
      </c>
      <c r="E59" s="33">
        <v>26</v>
      </c>
      <c r="F59" s="33">
        <v>23</v>
      </c>
      <c r="G59" s="33">
        <v>49</v>
      </c>
      <c r="H59" s="33">
        <v>0</v>
      </c>
      <c r="I59" s="33">
        <v>0</v>
      </c>
      <c r="J59" s="33">
        <v>0</v>
      </c>
      <c r="K59" s="33">
        <v>0</v>
      </c>
      <c r="L59" s="33">
        <v>0</v>
      </c>
      <c r="M59" s="33">
        <v>0</v>
      </c>
      <c r="N59" s="41" t="s">
        <v>94</v>
      </c>
      <c r="O59" s="33" t="s">
        <v>595</v>
      </c>
      <c r="P59" s="45" t="s">
        <v>208</v>
      </c>
      <c r="Q59" s="45" t="s">
        <v>472</v>
      </c>
      <c r="R59" s="45" t="s">
        <v>108</v>
      </c>
      <c r="S59" s="45" t="s">
        <v>156</v>
      </c>
      <c r="T59" s="286" t="s">
        <v>473</v>
      </c>
      <c r="U59" s="41"/>
      <c r="V59" s="33" t="s">
        <v>596</v>
      </c>
      <c r="W59" s="33" t="s">
        <v>385</v>
      </c>
      <c r="X59" s="33" t="s">
        <v>597</v>
      </c>
      <c r="Y59" s="33">
        <v>62</v>
      </c>
      <c r="Z59" s="33">
        <v>1</v>
      </c>
      <c r="AA59" s="33">
        <v>1</v>
      </c>
      <c r="AB59" s="33">
        <v>4</v>
      </c>
      <c r="AC59" s="33">
        <v>20</v>
      </c>
      <c r="AD59" s="33"/>
      <c r="AE59" s="38">
        <v>276000</v>
      </c>
      <c r="AF59" s="38">
        <v>0</v>
      </c>
      <c r="AG59" s="38"/>
      <c r="AH59" s="38"/>
      <c r="AI59" s="40">
        <v>0</v>
      </c>
      <c r="AJ59" s="45"/>
      <c r="AK59" s="284"/>
      <c r="AL59" s="49"/>
      <c r="AM59" s="55"/>
      <c r="AR59" s="49"/>
      <c r="AS59" s="41"/>
      <c r="AU59" s="49"/>
      <c r="AW59" s="273"/>
      <c r="AX59" s="61"/>
      <c r="AY59" s="62"/>
      <c r="BA59" s="287"/>
    </row>
    <row r="60" spans="1:53" ht="66" customHeight="1">
      <c r="A60" s="32">
        <v>45717</v>
      </c>
      <c r="B60" s="33">
        <v>56</v>
      </c>
      <c r="C60" s="33" t="s">
        <v>376</v>
      </c>
      <c r="D60" s="33">
        <v>3</v>
      </c>
      <c r="E60" s="33">
        <v>6</v>
      </c>
      <c r="F60" s="33">
        <v>4</v>
      </c>
      <c r="G60" s="33">
        <v>3</v>
      </c>
      <c r="H60" s="33" t="s">
        <v>95</v>
      </c>
      <c r="I60" s="33" t="s">
        <v>95</v>
      </c>
      <c r="J60" s="33" t="s">
        <v>95</v>
      </c>
      <c r="K60" s="33" t="s">
        <v>95</v>
      </c>
      <c r="L60" s="33" t="s">
        <v>95</v>
      </c>
      <c r="M60" s="33" t="s">
        <v>95</v>
      </c>
      <c r="N60" s="41" t="s">
        <v>94</v>
      </c>
      <c r="O60" s="33" t="s">
        <v>598</v>
      </c>
      <c r="P60" s="45" t="s">
        <v>454</v>
      </c>
      <c r="Q60" s="45" t="s">
        <v>191</v>
      </c>
      <c r="R60" s="45" t="s">
        <v>108</v>
      </c>
      <c r="S60" s="45" t="s">
        <v>599</v>
      </c>
      <c r="T60" s="286" t="s">
        <v>600</v>
      </c>
      <c r="U60" s="41"/>
      <c r="V60" s="33" t="s">
        <v>601</v>
      </c>
      <c r="W60" s="33" t="s">
        <v>385</v>
      </c>
      <c r="X60" s="33" t="s">
        <v>602</v>
      </c>
      <c r="Y60" s="33">
        <v>47</v>
      </c>
      <c r="Z60" s="33">
        <v>1</v>
      </c>
      <c r="AA60" s="33">
        <v>1</v>
      </c>
      <c r="AB60" s="33">
        <v>0</v>
      </c>
      <c r="AC60" s="33">
        <v>135</v>
      </c>
      <c r="AD60" s="33"/>
      <c r="AE60" s="38">
        <v>282960</v>
      </c>
      <c r="AF60" s="38">
        <v>0</v>
      </c>
      <c r="AG60" s="38"/>
      <c r="AH60" s="38"/>
      <c r="AI60" s="40">
        <v>0</v>
      </c>
      <c r="AJ60" s="45"/>
      <c r="AK60" s="47"/>
      <c r="AL60" s="49"/>
      <c r="AM60" s="55"/>
      <c r="AR60" s="49"/>
      <c r="AS60" s="41"/>
      <c r="AU60" s="49"/>
      <c r="AW60" s="273"/>
      <c r="AX60" s="61"/>
      <c r="AY60" s="62"/>
      <c r="BA60" s="287"/>
    </row>
    <row r="61" spans="1:53" ht="66" customHeight="1">
      <c r="A61" s="32">
        <v>45717</v>
      </c>
      <c r="B61" s="33">
        <v>57</v>
      </c>
      <c r="C61" s="33" t="s">
        <v>376</v>
      </c>
      <c r="D61" s="33">
        <v>3</v>
      </c>
      <c r="E61" s="33">
        <v>59</v>
      </c>
      <c r="F61" s="33">
        <v>43</v>
      </c>
      <c r="G61" s="33">
        <v>64</v>
      </c>
      <c r="H61" s="33" t="s">
        <v>95</v>
      </c>
      <c r="I61" s="33" t="s">
        <v>95</v>
      </c>
      <c r="J61" s="33" t="s">
        <v>95</v>
      </c>
      <c r="K61" s="33" t="s">
        <v>95</v>
      </c>
      <c r="L61" s="33" t="s">
        <v>95</v>
      </c>
      <c r="M61" s="33" t="s">
        <v>95</v>
      </c>
      <c r="N61" s="41" t="s">
        <v>94</v>
      </c>
      <c r="O61" s="33" t="s">
        <v>170</v>
      </c>
      <c r="P61" s="45" t="s">
        <v>208</v>
      </c>
      <c r="Q61" s="45" t="s">
        <v>250</v>
      </c>
      <c r="R61" s="45" t="s">
        <v>108</v>
      </c>
      <c r="S61" s="45" t="s">
        <v>603</v>
      </c>
      <c r="T61" s="286" t="s">
        <v>604</v>
      </c>
      <c r="U61" s="41"/>
      <c r="V61" s="33" t="s">
        <v>605</v>
      </c>
      <c r="W61" s="33" t="s">
        <v>385</v>
      </c>
      <c r="X61" s="33" t="s">
        <v>606</v>
      </c>
      <c r="Y61" s="33">
        <v>47</v>
      </c>
      <c r="Z61" s="33">
        <v>1</v>
      </c>
      <c r="AA61" s="33">
        <v>2</v>
      </c>
      <c r="AB61" s="33">
        <v>9</v>
      </c>
      <c r="AC61" s="33">
        <v>86</v>
      </c>
      <c r="AD61" s="33"/>
      <c r="AE61" s="38">
        <v>394600</v>
      </c>
      <c r="AF61" s="38">
        <v>0</v>
      </c>
      <c r="AG61" s="38"/>
      <c r="AH61" s="38"/>
      <c r="AI61" s="40">
        <v>0</v>
      </c>
      <c r="AJ61" s="45"/>
      <c r="AK61" s="284"/>
      <c r="AL61" s="49"/>
      <c r="AM61" s="55"/>
      <c r="AR61" s="49"/>
      <c r="AS61" s="41"/>
      <c r="AU61" s="49"/>
      <c r="AW61" s="273"/>
      <c r="AX61" s="61"/>
      <c r="AY61" s="62"/>
      <c r="BA61" s="287"/>
    </row>
    <row r="62" spans="1:53" ht="66" customHeight="1">
      <c r="A62" s="32">
        <v>45717</v>
      </c>
      <c r="B62" s="33">
        <v>58</v>
      </c>
      <c r="C62" s="33" t="s">
        <v>376</v>
      </c>
      <c r="D62" s="33">
        <v>5</v>
      </c>
      <c r="E62" s="33">
        <v>57</v>
      </c>
      <c r="F62" s="33">
        <v>50</v>
      </c>
      <c r="G62" s="33">
        <v>79</v>
      </c>
      <c r="H62" s="33">
        <v>0</v>
      </c>
      <c r="I62" s="33">
        <v>40</v>
      </c>
      <c r="J62" s="33">
        <v>67</v>
      </c>
      <c r="K62" s="33">
        <v>0</v>
      </c>
      <c r="L62" s="33">
        <v>0</v>
      </c>
      <c r="M62" s="33">
        <v>0</v>
      </c>
      <c r="N62" s="41" t="s">
        <v>93</v>
      </c>
      <c r="O62" s="33" t="s">
        <v>245</v>
      </c>
      <c r="P62" s="45" t="s">
        <v>394</v>
      </c>
      <c r="Q62" s="45" t="s">
        <v>152</v>
      </c>
      <c r="R62" s="45" t="s">
        <v>401</v>
      </c>
      <c r="S62" s="45" t="s">
        <v>727</v>
      </c>
      <c r="T62" s="277" t="s">
        <v>607</v>
      </c>
      <c r="U62" s="41"/>
      <c r="V62" s="33" t="s">
        <v>246</v>
      </c>
      <c r="W62" s="33" t="s">
        <v>608</v>
      </c>
      <c r="X62" s="33" t="s">
        <v>247</v>
      </c>
      <c r="Y62" s="33">
        <v>43</v>
      </c>
      <c r="Z62" s="33">
        <v>1</v>
      </c>
      <c r="AA62" s="33">
        <v>1</v>
      </c>
      <c r="AB62" s="33">
        <v>0</v>
      </c>
      <c r="AC62" s="33">
        <v>36</v>
      </c>
      <c r="AD62" s="33"/>
      <c r="AE62" s="38">
        <v>386000</v>
      </c>
      <c r="AF62" s="38">
        <v>0</v>
      </c>
      <c r="AG62" s="38"/>
      <c r="AH62" s="38"/>
      <c r="AI62" s="40" t="s">
        <v>609</v>
      </c>
      <c r="AJ62" s="45"/>
      <c r="AK62" s="47"/>
      <c r="AL62" s="49"/>
      <c r="AM62" s="55"/>
      <c r="AS62" s="41"/>
      <c r="AU62" s="49"/>
      <c r="AW62" s="273"/>
      <c r="AX62" s="61"/>
      <c r="AY62" s="62"/>
      <c r="BA62" s="287"/>
    </row>
    <row r="63" spans="1:53" ht="118.4" customHeight="1">
      <c r="A63" s="32">
        <v>45717</v>
      </c>
      <c r="B63" s="33">
        <v>59</v>
      </c>
      <c r="C63" s="33" t="s">
        <v>376</v>
      </c>
      <c r="D63" s="33">
        <v>3</v>
      </c>
      <c r="E63" s="33">
        <v>55</v>
      </c>
      <c r="F63" s="33">
        <v>39</v>
      </c>
      <c r="G63" s="33">
        <v>35</v>
      </c>
      <c r="H63" s="33">
        <v>0</v>
      </c>
      <c r="I63" s="33">
        <v>0</v>
      </c>
      <c r="J63" s="33">
        <v>0</v>
      </c>
      <c r="K63" s="33">
        <v>0</v>
      </c>
      <c r="L63" s="33">
        <v>0</v>
      </c>
      <c r="M63" s="33">
        <v>0</v>
      </c>
      <c r="N63" s="41" t="s">
        <v>94</v>
      </c>
      <c r="O63" s="33" t="s">
        <v>244</v>
      </c>
      <c r="P63" s="45" t="s">
        <v>208</v>
      </c>
      <c r="Q63" s="45" t="s">
        <v>215</v>
      </c>
      <c r="R63" s="45" t="s">
        <v>446</v>
      </c>
      <c r="S63" s="45" t="s">
        <v>728</v>
      </c>
      <c r="T63" s="277" t="s">
        <v>610</v>
      </c>
      <c r="U63" s="41"/>
      <c r="V63" s="33" t="s">
        <v>149</v>
      </c>
      <c r="W63" s="33" t="s">
        <v>125</v>
      </c>
      <c r="X63" s="33" t="s">
        <v>150</v>
      </c>
      <c r="Y63" s="33">
        <v>40</v>
      </c>
      <c r="Z63" s="33">
        <v>1</v>
      </c>
      <c r="AA63" s="33">
        <v>1</v>
      </c>
      <c r="AB63" s="33">
        <v>0</v>
      </c>
      <c r="AC63" s="33">
        <v>0</v>
      </c>
      <c r="AD63" s="33"/>
      <c r="AE63" s="38">
        <v>0</v>
      </c>
      <c r="AF63" s="38">
        <v>0</v>
      </c>
      <c r="AG63" s="38"/>
      <c r="AH63" s="38"/>
      <c r="AI63" s="40">
        <v>0</v>
      </c>
      <c r="AJ63" s="45"/>
      <c r="AK63" s="47"/>
      <c r="AL63" s="49"/>
      <c r="AM63" s="55"/>
      <c r="AR63" s="49"/>
      <c r="AS63" s="41"/>
      <c r="AU63" s="49"/>
      <c r="AW63" s="273"/>
      <c r="AX63" s="61"/>
      <c r="AY63" s="62"/>
      <c r="BA63" s="287"/>
    </row>
    <row r="64" spans="1:53" ht="66" customHeight="1">
      <c r="A64" s="32">
        <v>45717</v>
      </c>
      <c r="B64" s="33">
        <v>60</v>
      </c>
      <c r="C64" s="33" t="s">
        <v>376</v>
      </c>
      <c r="D64" s="33">
        <v>3</v>
      </c>
      <c r="E64" s="33">
        <v>76</v>
      </c>
      <c r="F64" s="33">
        <v>79</v>
      </c>
      <c r="G64" s="33">
        <v>0</v>
      </c>
      <c r="H64" s="33">
        <v>0</v>
      </c>
      <c r="I64" s="33">
        <v>70</v>
      </c>
      <c r="J64" s="33">
        <v>0</v>
      </c>
      <c r="K64" s="33">
        <v>0</v>
      </c>
      <c r="L64" s="33">
        <v>0</v>
      </c>
      <c r="M64" s="33">
        <v>0</v>
      </c>
      <c r="N64" s="41" t="s">
        <v>96</v>
      </c>
      <c r="O64" s="33" t="s">
        <v>611</v>
      </c>
      <c r="P64" s="45" t="s">
        <v>192</v>
      </c>
      <c r="Q64" s="45" t="s">
        <v>276</v>
      </c>
      <c r="R64" s="45" t="s">
        <v>126</v>
      </c>
      <c r="S64" s="45" t="s">
        <v>277</v>
      </c>
      <c r="T64" s="277" t="s">
        <v>612</v>
      </c>
      <c r="U64" s="41"/>
      <c r="V64" s="33" t="s">
        <v>613</v>
      </c>
      <c r="W64" s="33" t="s">
        <v>105</v>
      </c>
      <c r="X64" s="33" t="s">
        <v>162</v>
      </c>
      <c r="Y64" s="33">
        <v>51</v>
      </c>
      <c r="Z64" s="33">
        <v>1</v>
      </c>
      <c r="AA64" s="33">
        <v>4</v>
      </c>
      <c r="AB64" s="33">
        <v>10</v>
      </c>
      <c r="AC64" s="33">
        <v>110</v>
      </c>
      <c r="AD64" s="33"/>
      <c r="AE64" s="38">
        <v>294240</v>
      </c>
      <c r="AF64" s="38">
        <v>0</v>
      </c>
      <c r="AG64" s="38"/>
      <c r="AH64" s="38"/>
      <c r="AI64" s="40">
        <v>0</v>
      </c>
      <c r="AJ64" s="45"/>
      <c r="AK64" s="47"/>
      <c r="AL64" s="49"/>
      <c r="AM64" s="55"/>
      <c r="AR64" s="49"/>
      <c r="AS64" s="41"/>
      <c r="AU64" s="49"/>
      <c r="AW64" s="273"/>
      <c r="AX64" s="61"/>
      <c r="AY64" s="62"/>
      <c r="BA64" s="287"/>
    </row>
    <row r="65" spans="1:53" ht="66" customHeight="1">
      <c r="A65" s="32">
        <v>45717</v>
      </c>
      <c r="B65" s="33">
        <v>61</v>
      </c>
      <c r="C65" s="33" t="s">
        <v>376</v>
      </c>
      <c r="D65" s="33">
        <v>3</v>
      </c>
      <c r="E65" s="33">
        <v>91</v>
      </c>
      <c r="F65" s="33">
        <v>0</v>
      </c>
      <c r="G65" s="33">
        <v>66</v>
      </c>
      <c r="H65" s="33">
        <v>50</v>
      </c>
      <c r="I65" s="33">
        <v>0</v>
      </c>
      <c r="J65" s="33">
        <v>0</v>
      </c>
      <c r="K65" s="33">
        <v>0</v>
      </c>
      <c r="L65" s="33">
        <v>0</v>
      </c>
      <c r="M65" s="33">
        <v>0</v>
      </c>
      <c r="N65" s="41" t="s">
        <v>94</v>
      </c>
      <c r="O65" s="33" t="s">
        <v>614</v>
      </c>
      <c r="P65" s="45" t="s">
        <v>388</v>
      </c>
      <c r="Q65" s="45" t="s">
        <v>297</v>
      </c>
      <c r="R65" s="45" t="s">
        <v>108</v>
      </c>
      <c r="S65" s="45" t="s">
        <v>729</v>
      </c>
      <c r="T65" s="277" t="s">
        <v>615</v>
      </c>
      <c r="U65" s="41"/>
      <c r="V65" s="33" t="s">
        <v>171</v>
      </c>
      <c r="W65" s="33" t="s">
        <v>110</v>
      </c>
      <c r="X65" s="33" t="s">
        <v>172</v>
      </c>
      <c r="Y65" s="33">
        <v>38</v>
      </c>
      <c r="Z65" s="33">
        <v>1</v>
      </c>
      <c r="AA65" s="33">
        <v>3</v>
      </c>
      <c r="AB65" s="33">
        <v>15</v>
      </c>
      <c r="AC65" s="33">
        <v>72</v>
      </c>
      <c r="AD65" s="33"/>
      <c r="AE65" s="38">
        <v>382000</v>
      </c>
      <c r="AF65" s="38">
        <v>0</v>
      </c>
      <c r="AG65" s="38"/>
      <c r="AH65" s="38"/>
      <c r="AI65" s="40">
        <v>0</v>
      </c>
      <c r="AJ65" s="45"/>
      <c r="AK65" s="47"/>
      <c r="AL65" s="49"/>
      <c r="AM65" s="55"/>
      <c r="AR65" s="49"/>
      <c r="AS65" s="41"/>
      <c r="AU65" s="49"/>
      <c r="AW65" s="273"/>
      <c r="AX65" s="61"/>
      <c r="AY65" s="62"/>
      <c r="BA65" s="287"/>
    </row>
    <row r="66" spans="1:53" ht="66" customHeight="1">
      <c r="A66" s="32">
        <v>45717</v>
      </c>
      <c r="B66" s="33">
        <v>62</v>
      </c>
      <c r="C66" s="33" t="s">
        <v>376</v>
      </c>
      <c r="D66" s="33">
        <v>4</v>
      </c>
      <c r="E66" s="33">
        <v>74</v>
      </c>
      <c r="F66" s="33">
        <v>60</v>
      </c>
      <c r="G66" s="33">
        <v>61</v>
      </c>
      <c r="H66" s="33">
        <v>66</v>
      </c>
      <c r="I66" s="33">
        <v>0</v>
      </c>
      <c r="J66" s="33">
        <v>0</v>
      </c>
      <c r="K66" s="33">
        <v>0</v>
      </c>
      <c r="L66" s="33">
        <v>0</v>
      </c>
      <c r="M66" s="33">
        <v>0</v>
      </c>
      <c r="N66" s="41" t="s">
        <v>93</v>
      </c>
      <c r="O66" s="33" t="s">
        <v>273</v>
      </c>
      <c r="P66" s="45" t="s">
        <v>394</v>
      </c>
      <c r="Q66" s="45" t="s">
        <v>203</v>
      </c>
      <c r="R66" s="45" t="s">
        <v>108</v>
      </c>
      <c r="S66" s="45" t="s">
        <v>165</v>
      </c>
      <c r="T66" s="277" t="s">
        <v>616</v>
      </c>
      <c r="U66" s="41"/>
      <c r="V66" s="33" t="s">
        <v>166</v>
      </c>
      <c r="W66" s="33" t="s">
        <v>105</v>
      </c>
      <c r="X66" s="33" t="s">
        <v>167</v>
      </c>
      <c r="Y66" s="33"/>
      <c r="Z66" s="33">
        <v>1</v>
      </c>
      <c r="AA66" s="33">
        <v>2</v>
      </c>
      <c r="AB66" s="33">
        <v>2</v>
      </c>
      <c r="AC66" s="33">
        <v>52</v>
      </c>
      <c r="AD66" s="33"/>
      <c r="AE66" s="38">
        <v>400000</v>
      </c>
      <c r="AF66" s="38">
        <v>0</v>
      </c>
      <c r="AG66" s="38"/>
      <c r="AH66" s="38"/>
      <c r="AI66" s="40">
        <v>0</v>
      </c>
      <c r="AJ66" s="45"/>
      <c r="AK66" s="47"/>
      <c r="AL66" s="49"/>
      <c r="AM66" s="55"/>
      <c r="AR66" s="49"/>
      <c r="AS66" s="41"/>
      <c r="AU66" s="49"/>
      <c r="AW66" s="273"/>
      <c r="AX66" s="61"/>
      <c r="AY66" s="62"/>
      <c r="BA66" s="287"/>
    </row>
    <row r="67" spans="1:53" ht="66" customHeight="1">
      <c r="A67" s="32">
        <v>45717</v>
      </c>
      <c r="B67" s="33">
        <v>63</v>
      </c>
      <c r="C67" s="33" t="s">
        <v>376</v>
      </c>
      <c r="D67" s="33">
        <v>8</v>
      </c>
      <c r="E67" s="33">
        <v>33</v>
      </c>
      <c r="F67" s="33">
        <v>36</v>
      </c>
      <c r="G67" s="33">
        <v>22</v>
      </c>
      <c r="H67" s="33">
        <v>39</v>
      </c>
      <c r="I67" s="33">
        <v>35</v>
      </c>
      <c r="J67" s="33">
        <v>60</v>
      </c>
      <c r="K67" s="33">
        <v>77</v>
      </c>
      <c r="L67" s="33">
        <v>73</v>
      </c>
      <c r="M67" s="33">
        <v>0</v>
      </c>
      <c r="N67" s="41" t="s">
        <v>93</v>
      </c>
      <c r="O67" s="33" t="s">
        <v>131</v>
      </c>
      <c r="P67" s="45" t="s">
        <v>208</v>
      </c>
      <c r="Q67" s="45" t="s">
        <v>222</v>
      </c>
      <c r="R67" s="45" t="s">
        <v>108</v>
      </c>
      <c r="S67" s="45" t="s">
        <v>617</v>
      </c>
      <c r="T67" s="277" t="s">
        <v>618</v>
      </c>
      <c r="U67" s="41"/>
      <c r="V67" s="33" t="s">
        <v>136</v>
      </c>
      <c r="W67" s="33" t="s">
        <v>110</v>
      </c>
      <c r="X67" s="33" t="s">
        <v>132</v>
      </c>
      <c r="Y67" s="33">
        <v>51</v>
      </c>
      <c r="Z67" s="33">
        <v>1</v>
      </c>
      <c r="AA67" s="33">
        <v>2</v>
      </c>
      <c r="AB67" s="33">
        <v>0</v>
      </c>
      <c r="AC67" s="33">
        <v>36</v>
      </c>
      <c r="AD67" s="33"/>
      <c r="AE67" s="38">
        <v>390000</v>
      </c>
      <c r="AF67" s="38">
        <v>0</v>
      </c>
      <c r="AG67" s="38"/>
      <c r="AH67" s="38"/>
      <c r="AI67" s="40">
        <v>0</v>
      </c>
      <c r="AJ67" s="45"/>
      <c r="AK67" s="290"/>
      <c r="AL67" s="49"/>
      <c r="AM67" s="55"/>
      <c r="AO67" s="288"/>
      <c r="AR67" s="49"/>
      <c r="AS67" s="41"/>
      <c r="AU67" s="49"/>
      <c r="AW67" s="273"/>
      <c r="AX67" s="61"/>
      <c r="AY67" s="62"/>
      <c r="BA67" s="287"/>
    </row>
    <row r="68" spans="1:53" ht="66" customHeight="1">
      <c r="A68" s="32">
        <v>45717</v>
      </c>
      <c r="B68" s="33">
        <v>64</v>
      </c>
      <c r="C68" s="33" t="s">
        <v>376</v>
      </c>
      <c r="D68" s="33">
        <v>2</v>
      </c>
      <c r="E68" s="33">
        <v>43</v>
      </c>
      <c r="F68" s="33">
        <v>76</v>
      </c>
      <c r="G68" s="33" t="s">
        <v>95</v>
      </c>
      <c r="H68" s="33" t="s">
        <v>95</v>
      </c>
      <c r="I68" s="33" t="s">
        <v>95</v>
      </c>
      <c r="J68" s="33" t="s">
        <v>95</v>
      </c>
      <c r="K68" s="33" t="s">
        <v>95</v>
      </c>
      <c r="L68" s="33" t="s">
        <v>95</v>
      </c>
      <c r="M68" s="33" t="s">
        <v>95</v>
      </c>
      <c r="N68" s="41" t="s">
        <v>93</v>
      </c>
      <c r="O68" s="33" t="s">
        <v>619</v>
      </c>
      <c r="P68" s="45" t="s">
        <v>454</v>
      </c>
      <c r="Q68" s="45" t="s">
        <v>235</v>
      </c>
      <c r="R68" s="45" t="s">
        <v>446</v>
      </c>
      <c r="S68" s="45" t="s">
        <v>620</v>
      </c>
      <c r="T68" s="277" t="s">
        <v>621</v>
      </c>
      <c r="U68" s="41"/>
      <c r="V68" s="33" t="s">
        <v>622</v>
      </c>
      <c r="W68" s="33" t="s">
        <v>385</v>
      </c>
      <c r="X68" s="33" t="s">
        <v>623</v>
      </c>
      <c r="Y68" s="33">
        <v>50</v>
      </c>
      <c r="Z68" s="33">
        <v>1</v>
      </c>
      <c r="AA68" s="33">
        <v>2</v>
      </c>
      <c r="AB68" s="33">
        <v>6</v>
      </c>
      <c r="AC68" s="33">
        <v>42</v>
      </c>
      <c r="AD68" s="33"/>
      <c r="AE68" s="38">
        <v>465000</v>
      </c>
      <c r="AF68" s="38">
        <v>0</v>
      </c>
      <c r="AG68" s="38"/>
      <c r="AH68" s="38"/>
      <c r="AI68" s="40" t="s">
        <v>236</v>
      </c>
      <c r="AJ68" s="45"/>
      <c r="AK68" s="47"/>
      <c r="AL68" s="49"/>
      <c r="AM68" s="55"/>
      <c r="AR68" s="49"/>
      <c r="AS68" s="41"/>
      <c r="AU68" s="49"/>
      <c r="AW68" s="273"/>
      <c r="AX68" s="61"/>
      <c r="AY68" s="62"/>
      <c r="BA68" s="287"/>
    </row>
    <row r="69" spans="1:53" ht="66" customHeight="1">
      <c r="A69" s="32">
        <v>45717</v>
      </c>
      <c r="B69" s="33">
        <v>65</v>
      </c>
      <c r="C69" s="33" t="s">
        <v>376</v>
      </c>
      <c r="D69" s="33">
        <v>3</v>
      </c>
      <c r="E69" s="33">
        <v>94</v>
      </c>
      <c r="F69" s="33">
        <v>77</v>
      </c>
      <c r="G69" s="33">
        <v>86</v>
      </c>
      <c r="H69" s="33">
        <v>0</v>
      </c>
      <c r="I69" s="33">
        <v>0</v>
      </c>
      <c r="J69" s="33">
        <v>0</v>
      </c>
      <c r="K69" s="33">
        <v>0</v>
      </c>
      <c r="L69" s="33">
        <v>0</v>
      </c>
      <c r="M69" s="33">
        <v>0</v>
      </c>
      <c r="N69" s="41" t="s">
        <v>93</v>
      </c>
      <c r="O69" s="33" t="s">
        <v>302</v>
      </c>
      <c r="P69" s="45" t="s">
        <v>416</v>
      </c>
      <c r="Q69" s="45" t="s">
        <v>198</v>
      </c>
      <c r="R69" s="45" t="s">
        <v>446</v>
      </c>
      <c r="S69" s="45" t="s">
        <v>199</v>
      </c>
      <c r="T69" s="277" t="s">
        <v>624</v>
      </c>
      <c r="U69" s="41"/>
      <c r="V69" s="33" t="s">
        <v>474</v>
      </c>
      <c r="W69" s="33" t="s">
        <v>105</v>
      </c>
      <c r="X69" s="33" t="s">
        <v>303</v>
      </c>
      <c r="Y69" s="33">
        <v>54</v>
      </c>
      <c r="Z69" s="33">
        <v>1</v>
      </c>
      <c r="AA69" s="33">
        <v>2</v>
      </c>
      <c r="AB69" s="33">
        <v>4</v>
      </c>
      <c r="AC69" s="33">
        <v>60</v>
      </c>
      <c r="AD69" s="33"/>
      <c r="AE69" s="38">
        <v>306000</v>
      </c>
      <c r="AF69" s="38">
        <v>0</v>
      </c>
      <c r="AG69" s="38"/>
      <c r="AH69" s="38"/>
      <c r="AI69" s="40">
        <v>0</v>
      </c>
      <c r="AJ69" s="45"/>
      <c r="AK69" s="290"/>
      <c r="AL69" s="49"/>
      <c r="AM69" s="55"/>
      <c r="AN69" s="9"/>
      <c r="AO69" s="288"/>
      <c r="AP69" s="9"/>
      <c r="AQ69" s="9"/>
      <c r="AR69" s="49"/>
      <c r="AS69" s="41"/>
      <c r="AU69" s="49"/>
      <c r="AW69" s="289"/>
      <c r="AX69" s="61"/>
      <c r="AY69" s="62"/>
      <c r="BA69" s="287"/>
    </row>
    <row r="70" spans="1:53" ht="66" customHeight="1">
      <c r="A70" s="32">
        <v>45717</v>
      </c>
      <c r="B70" s="33">
        <v>66</v>
      </c>
      <c r="C70" s="33" t="s">
        <v>376</v>
      </c>
      <c r="D70" s="33">
        <v>2</v>
      </c>
      <c r="E70" s="33">
        <v>23</v>
      </c>
      <c r="F70" s="33">
        <v>48</v>
      </c>
      <c r="G70" s="33">
        <v>0</v>
      </c>
      <c r="H70" s="33">
        <v>0</v>
      </c>
      <c r="I70" s="33">
        <v>0</v>
      </c>
      <c r="J70" s="33">
        <v>0</v>
      </c>
      <c r="K70" s="33">
        <v>0</v>
      </c>
      <c r="L70" s="33">
        <v>0</v>
      </c>
      <c r="M70" s="33">
        <v>0</v>
      </c>
      <c r="N70" s="41" t="s">
        <v>94</v>
      </c>
      <c r="O70" s="33" t="s">
        <v>625</v>
      </c>
      <c r="P70" s="45" t="s">
        <v>394</v>
      </c>
      <c r="Q70" s="45" t="s">
        <v>203</v>
      </c>
      <c r="R70" s="45" t="s">
        <v>401</v>
      </c>
      <c r="S70" s="45" t="s">
        <v>730</v>
      </c>
      <c r="T70" s="277" t="s">
        <v>626</v>
      </c>
      <c r="U70" s="41"/>
      <c r="V70" s="33" t="s">
        <v>627</v>
      </c>
      <c r="W70" s="33" t="s">
        <v>420</v>
      </c>
      <c r="X70" s="33" t="s">
        <v>628</v>
      </c>
      <c r="Y70" s="33">
        <v>50</v>
      </c>
      <c r="Z70" s="33">
        <v>1</v>
      </c>
      <c r="AA70" s="33">
        <v>1</v>
      </c>
      <c r="AB70" s="33">
        <v>12</v>
      </c>
      <c r="AC70" s="33">
        <v>53</v>
      </c>
      <c r="AD70" s="33"/>
      <c r="AE70" s="38">
        <v>640000</v>
      </c>
      <c r="AF70" s="38">
        <v>0</v>
      </c>
      <c r="AG70" s="38"/>
      <c r="AH70" s="38"/>
      <c r="AI70" s="40">
        <v>0</v>
      </c>
      <c r="AJ70" s="45"/>
      <c r="AK70" s="47"/>
      <c r="AL70" s="49"/>
      <c r="AM70" s="55"/>
      <c r="AR70" s="49"/>
      <c r="AS70" s="41"/>
      <c r="AU70" s="49"/>
      <c r="AW70" s="273"/>
      <c r="AX70" s="61"/>
      <c r="AY70" s="62"/>
      <c r="BA70" s="287"/>
    </row>
    <row r="71" spans="1:53" ht="66" customHeight="1">
      <c r="A71" s="32">
        <v>45718</v>
      </c>
      <c r="B71" s="33">
        <v>67</v>
      </c>
      <c r="C71" s="33" t="s">
        <v>376</v>
      </c>
      <c r="D71" s="33">
        <v>0</v>
      </c>
      <c r="E71" s="33" t="s">
        <v>95</v>
      </c>
      <c r="F71" s="33" t="s">
        <v>95</v>
      </c>
      <c r="G71" s="33" t="s">
        <v>95</v>
      </c>
      <c r="H71" s="33" t="s">
        <v>95</v>
      </c>
      <c r="I71" s="33" t="s">
        <v>95</v>
      </c>
      <c r="J71" s="33" t="s">
        <v>95</v>
      </c>
      <c r="K71" s="33" t="s">
        <v>95</v>
      </c>
      <c r="L71" s="33" t="s">
        <v>95</v>
      </c>
      <c r="M71" s="33" t="s">
        <v>95</v>
      </c>
      <c r="N71" s="41" t="s">
        <v>93</v>
      </c>
      <c r="O71" s="33" t="s">
        <v>629</v>
      </c>
      <c r="P71" s="45" t="s">
        <v>454</v>
      </c>
      <c r="Q71" s="45" t="s">
        <v>630</v>
      </c>
      <c r="R71" s="45" t="s">
        <v>108</v>
      </c>
      <c r="S71" s="45" t="s">
        <v>631</v>
      </c>
      <c r="T71" s="277" t="s">
        <v>632</v>
      </c>
      <c r="U71" s="41"/>
      <c r="V71" s="33" t="s">
        <v>633</v>
      </c>
      <c r="W71" s="33" t="s">
        <v>420</v>
      </c>
      <c r="X71" s="33" t="s">
        <v>634</v>
      </c>
      <c r="Y71" s="33"/>
      <c r="Z71" s="33">
        <v>1</v>
      </c>
      <c r="AA71" s="33">
        <v>2</v>
      </c>
      <c r="AB71" s="33">
        <v>10</v>
      </c>
      <c r="AC71" s="33">
        <v>56</v>
      </c>
      <c r="AD71" s="33"/>
      <c r="AE71" s="38">
        <v>580000</v>
      </c>
      <c r="AF71" s="38">
        <v>0</v>
      </c>
      <c r="AG71" s="38"/>
      <c r="AH71" s="38"/>
      <c r="AI71" s="40" t="s">
        <v>635</v>
      </c>
      <c r="AJ71" s="45"/>
      <c r="AK71" s="47"/>
      <c r="AL71" s="49"/>
      <c r="AM71" s="55"/>
      <c r="AR71" s="49"/>
      <c r="AS71" s="41"/>
      <c r="AU71" s="49"/>
      <c r="AW71" s="273"/>
      <c r="AX71" s="61"/>
      <c r="AY71" s="62"/>
      <c r="BA71" s="287"/>
    </row>
    <row r="72" spans="1:53" ht="66" customHeight="1">
      <c r="A72" s="32">
        <v>45718</v>
      </c>
      <c r="B72" s="33">
        <v>68</v>
      </c>
      <c r="C72" s="33" t="s">
        <v>376</v>
      </c>
      <c r="D72" s="33">
        <v>2</v>
      </c>
      <c r="E72" s="33">
        <v>88</v>
      </c>
      <c r="F72" s="33">
        <v>47</v>
      </c>
      <c r="G72" s="33">
        <v>0</v>
      </c>
      <c r="H72" s="33">
        <v>0</v>
      </c>
      <c r="I72" s="33">
        <v>0</v>
      </c>
      <c r="J72" s="33">
        <v>0</v>
      </c>
      <c r="K72" s="33">
        <v>0</v>
      </c>
      <c r="L72" s="33">
        <v>0</v>
      </c>
      <c r="M72" s="33">
        <v>0</v>
      </c>
      <c r="N72" s="41" t="s">
        <v>93</v>
      </c>
      <c r="O72" s="33" t="s">
        <v>636</v>
      </c>
      <c r="P72" s="45" t="s">
        <v>388</v>
      </c>
      <c r="Q72" s="45" t="s">
        <v>195</v>
      </c>
      <c r="R72" s="45" t="s">
        <v>108</v>
      </c>
      <c r="S72" s="45" t="s">
        <v>153</v>
      </c>
      <c r="T72" s="286" t="s">
        <v>637</v>
      </c>
      <c r="U72" s="41"/>
      <c r="V72" s="33" t="s">
        <v>287</v>
      </c>
      <c r="W72" s="33" t="s">
        <v>110</v>
      </c>
      <c r="X72" s="33" t="s">
        <v>296</v>
      </c>
      <c r="Y72" s="33">
        <v>36</v>
      </c>
      <c r="Z72" s="33">
        <v>2</v>
      </c>
      <c r="AA72" s="33">
        <v>3</v>
      </c>
      <c r="AB72" s="33">
        <v>6</v>
      </c>
      <c r="AC72" s="33">
        <v>25</v>
      </c>
      <c r="AD72" s="33"/>
      <c r="AE72" s="38">
        <v>430000</v>
      </c>
      <c r="AF72" s="38">
        <v>0</v>
      </c>
      <c r="AG72" s="38"/>
      <c r="AH72" s="38"/>
      <c r="AI72" s="40">
        <v>0</v>
      </c>
      <c r="AJ72" s="45"/>
      <c r="AK72" s="47"/>
      <c r="AL72" s="49"/>
      <c r="AM72" s="55"/>
      <c r="AR72" s="49"/>
      <c r="AS72" s="41"/>
      <c r="AU72" s="49"/>
      <c r="AW72" s="273"/>
      <c r="AX72" s="61"/>
      <c r="AY72" s="62"/>
      <c r="BA72" s="287"/>
    </row>
    <row r="73" spans="1:53" ht="66" customHeight="1">
      <c r="A73" s="32">
        <v>45718</v>
      </c>
      <c r="B73" s="33">
        <v>69</v>
      </c>
      <c r="C73" s="33" t="s">
        <v>638</v>
      </c>
      <c r="D73" s="33">
        <v>2</v>
      </c>
      <c r="E73" s="33"/>
      <c r="F73" s="33">
        <v>9</v>
      </c>
      <c r="G73" s="33">
        <v>81</v>
      </c>
      <c r="H73" s="33">
        <v>0</v>
      </c>
      <c r="I73" s="33">
        <v>0</v>
      </c>
      <c r="J73" s="33">
        <v>0</v>
      </c>
      <c r="K73" s="33">
        <v>0</v>
      </c>
      <c r="L73" s="33">
        <v>0</v>
      </c>
      <c r="M73" s="33">
        <v>0</v>
      </c>
      <c r="N73" s="41" t="s">
        <v>94</v>
      </c>
      <c r="O73" s="33" t="s">
        <v>639</v>
      </c>
      <c r="P73" s="45" t="s">
        <v>381</v>
      </c>
      <c r="Q73" s="45" t="s">
        <v>640</v>
      </c>
      <c r="R73" s="45" t="s">
        <v>382</v>
      </c>
      <c r="S73" s="45" t="s">
        <v>731</v>
      </c>
      <c r="T73" s="277" t="s">
        <v>641</v>
      </c>
      <c r="U73" s="41"/>
      <c r="V73" s="33" t="s">
        <v>642</v>
      </c>
      <c r="W73" s="33" t="s">
        <v>110</v>
      </c>
      <c r="X73" s="33" t="s">
        <v>643</v>
      </c>
      <c r="Y73" s="33">
        <v>43</v>
      </c>
      <c r="Z73" s="33">
        <v>1</v>
      </c>
      <c r="AA73" s="33">
        <v>2</v>
      </c>
      <c r="AB73" s="33">
        <v>92</v>
      </c>
      <c r="AC73" s="33">
        <v>120</v>
      </c>
      <c r="AD73" s="33"/>
      <c r="AE73" s="38">
        <v>997896</v>
      </c>
      <c r="AF73" s="38">
        <v>142760</v>
      </c>
      <c r="AG73" s="38"/>
      <c r="AH73" s="38"/>
      <c r="AI73" s="40">
        <v>0</v>
      </c>
      <c r="AJ73" s="45"/>
      <c r="AK73" s="290"/>
      <c r="AL73" s="49"/>
      <c r="AM73" s="55"/>
      <c r="AR73" s="49"/>
      <c r="AS73" s="41"/>
      <c r="AU73" s="49"/>
      <c r="AW73" s="273"/>
      <c r="AX73" s="61"/>
      <c r="AY73" s="62"/>
      <c r="BA73" s="287"/>
    </row>
    <row r="74" spans="1:53" ht="78.650000000000006" customHeight="1">
      <c r="A74" s="32">
        <v>45718</v>
      </c>
      <c r="B74" s="33">
        <v>70</v>
      </c>
      <c r="C74" s="33" t="s">
        <v>376</v>
      </c>
      <c r="D74" s="33">
        <v>2</v>
      </c>
      <c r="E74" s="33">
        <v>32</v>
      </c>
      <c r="F74" s="33">
        <v>71</v>
      </c>
      <c r="G74" s="33">
        <v>0</v>
      </c>
      <c r="H74" s="33">
        <v>0</v>
      </c>
      <c r="I74" s="33">
        <v>0</v>
      </c>
      <c r="J74" s="33">
        <v>0</v>
      </c>
      <c r="K74" s="33">
        <v>0</v>
      </c>
      <c r="L74" s="33">
        <v>0</v>
      </c>
      <c r="M74" s="33">
        <v>0</v>
      </c>
      <c r="N74" s="41" t="s">
        <v>93</v>
      </c>
      <c r="O74" s="33" t="s">
        <v>216</v>
      </c>
      <c r="P74" s="45" t="s">
        <v>183</v>
      </c>
      <c r="Q74" s="45" t="s">
        <v>217</v>
      </c>
      <c r="R74" s="45" t="s">
        <v>218</v>
      </c>
      <c r="S74" s="45" t="s">
        <v>219</v>
      </c>
      <c r="T74" s="277" t="s">
        <v>644</v>
      </c>
      <c r="U74" s="41"/>
      <c r="V74" s="33" t="s">
        <v>220</v>
      </c>
      <c r="W74" s="33" t="s">
        <v>110</v>
      </c>
      <c r="X74" s="33" t="s">
        <v>221</v>
      </c>
      <c r="Y74" s="33">
        <v>45</v>
      </c>
      <c r="Z74" s="33">
        <v>1</v>
      </c>
      <c r="AA74" s="33">
        <v>3</v>
      </c>
      <c r="AB74" s="33">
        <v>4</v>
      </c>
      <c r="AC74" s="33">
        <v>42</v>
      </c>
      <c r="AD74" s="33"/>
      <c r="AE74" s="38">
        <v>384000</v>
      </c>
      <c r="AF74" s="38">
        <v>0</v>
      </c>
      <c r="AG74" s="38"/>
      <c r="AH74" s="38"/>
      <c r="AI74" s="40">
        <v>0</v>
      </c>
      <c r="AJ74" s="45"/>
      <c r="AK74" s="47"/>
      <c r="AL74" s="49"/>
      <c r="AM74" s="55"/>
      <c r="AR74" s="49"/>
      <c r="AS74" s="41"/>
      <c r="AU74" s="49"/>
      <c r="AW74" s="273"/>
      <c r="AX74" s="61"/>
      <c r="AY74" s="62"/>
      <c r="BA74" s="287"/>
    </row>
    <row r="75" spans="1:53" ht="66" customHeight="1">
      <c r="A75" s="32">
        <v>45718</v>
      </c>
      <c r="B75" s="33">
        <v>71</v>
      </c>
      <c r="C75" s="33" t="s">
        <v>376</v>
      </c>
      <c r="D75" s="33">
        <v>1</v>
      </c>
      <c r="E75" s="33" t="s">
        <v>645</v>
      </c>
      <c r="F75" s="33" t="s">
        <v>95</v>
      </c>
      <c r="G75" s="33" t="s">
        <v>95</v>
      </c>
      <c r="H75" s="33" t="s">
        <v>95</v>
      </c>
      <c r="I75" s="33" t="s">
        <v>95</v>
      </c>
      <c r="J75" s="33" t="s">
        <v>95</v>
      </c>
      <c r="K75" s="33" t="s">
        <v>95</v>
      </c>
      <c r="L75" s="33" t="s">
        <v>95</v>
      </c>
      <c r="M75" s="33" t="s">
        <v>95</v>
      </c>
      <c r="N75" s="41" t="s">
        <v>94</v>
      </c>
      <c r="O75" s="33" t="s">
        <v>262</v>
      </c>
      <c r="P75" s="45" t="s">
        <v>454</v>
      </c>
      <c r="Q75" s="45" t="s">
        <v>158</v>
      </c>
      <c r="R75" s="45" t="s">
        <v>401</v>
      </c>
      <c r="S75" s="45" t="s">
        <v>102</v>
      </c>
      <c r="T75" s="277" t="s">
        <v>646</v>
      </c>
      <c r="U75" s="41"/>
      <c r="V75" s="33" t="s">
        <v>647</v>
      </c>
      <c r="W75" s="33" t="s">
        <v>385</v>
      </c>
      <c r="X75" s="33" t="s">
        <v>157</v>
      </c>
      <c r="Y75" s="33">
        <v>62</v>
      </c>
      <c r="Z75" s="33">
        <v>1</v>
      </c>
      <c r="AA75" s="33">
        <v>2</v>
      </c>
      <c r="AB75" s="33">
        <v>6</v>
      </c>
      <c r="AC75" s="33">
        <v>16</v>
      </c>
      <c r="AD75" s="33"/>
      <c r="AE75" s="38">
        <v>266000</v>
      </c>
      <c r="AF75" s="38">
        <v>0</v>
      </c>
      <c r="AG75" s="38"/>
      <c r="AH75" s="38"/>
      <c r="AI75" s="40">
        <v>0</v>
      </c>
      <c r="AJ75" s="45"/>
      <c r="AK75" s="47"/>
      <c r="AL75" s="49"/>
      <c r="AM75" s="55"/>
      <c r="AR75" s="49"/>
      <c r="AS75" s="41"/>
      <c r="AU75" s="49"/>
      <c r="AW75" s="273"/>
      <c r="AX75" s="61"/>
      <c r="AY75" s="62"/>
      <c r="BA75" s="287"/>
    </row>
    <row r="76" spans="1:53" ht="66" customHeight="1">
      <c r="A76" s="32">
        <v>45718</v>
      </c>
      <c r="B76" s="33">
        <v>72</v>
      </c>
      <c r="C76" s="33" t="s">
        <v>376</v>
      </c>
      <c r="D76" s="33">
        <v>2</v>
      </c>
      <c r="E76" s="33">
        <v>69</v>
      </c>
      <c r="F76" s="33">
        <v>67</v>
      </c>
      <c r="G76" s="33">
        <v>0</v>
      </c>
      <c r="H76" s="33">
        <v>0</v>
      </c>
      <c r="I76" s="33">
        <v>0</v>
      </c>
      <c r="J76" s="33">
        <v>0</v>
      </c>
      <c r="K76" s="33">
        <v>0</v>
      </c>
      <c r="L76" s="33">
        <v>0</v>
      </c>
      <c r="M76" s="33">
        <v>0</v>
      </c>
      <c r="N76" s="41" t="s">
        <v>93</v>
      </c>
      <c r="O76" s="33" t="s">
        <v>648</v>
      </c>
      <c r="P76" s="45" t="s">
        <v>388</v>
      </c>
      <c r="Q76" s="45" t="s">
        <v>410</v>
      </c>
      <c r="R76" s="45" t="s">
        <v>401</v>
      </c>
      <c r="S76" s="45" t="s">
        <v>649</v>
      </c>
      <c r="T76" s="277" t="s">
        <v>650</v>
      </c>
      <c r="U76" s="41"/>
      <c r="V76" s="33" t="s">
        <v>263</v>
      </c>
      <c r="W76" s="33" t="s">
        <v>105</v>
      </c>
      <c r="X76" s="33" t="s">
        <v>264</v>
      </c>
      <c r="Y76" s="33">
        <v>55</v>
      </c>
      <c r="Z76" s="33">
        <v>1</v>
      </c>
      <c r="AA76" s="33">
        <v>1</v>
      </c>
      <c r="AB76" s="33">
        <v>0</v>
      </c>
      <c r="AC76" s="33">
        <v>46</v>
      </c>
      <c r="AD76" s="33"/>
      <c r="AE76" s="38">
        <v>229136</v>
      </c>
      <c r="AF76" s="38">
        <v>0</v>
      </c>
      <c r="AG76" s="38"/>
      <c r="AH76" s="38"/>
      <c r="AI76" s="40">
        <v>0</v>
      </c>
      <c r="AJ76" s="45"/>
      <c r="AK76" s="284"/>
      <c r="AL76" s="49"/>
      <c r="AM76" s="55"/>
      <c r="AO76" s="288"/>
      <c r="AR76" s="49"/>
      <c r="AS76" s="41"/>
      <c r="AU76" s="49"/>
      <c r="AW76" s="289"/>
      <c r="AX76" s="61"/>
      <c r="AY76" s="62"/>
      <c r="BA76" s="287"/>
    </row>
    <row r="77" spans="1:53" ht="66" customHeight="1">
      <c r="A77" s="32">
        <v>45718</v>
      </c>
      <c r="B77" s="33">
        <v>73</v>
      </c>
      <c r="C77" s="33" t="s">
        <v>376</v>
      </c>
      <c r="D77" s="33">
        <v>3</v>
      </c>
      <c r="E77" s="33">
        <v>67</v>
      </c>
      <c r="F77" s="33">
        <v>78</v>
      </c>
      <c r="G77" s="33">
        <v>137</v>
      </c>
      <c r="H77" s="33" t="s">
        <v>95</v>
      </c>
      <c r="I77" s="33" t="s">
        <v>95</v>
      </c>
      <c r="J77" s="33" t="s">
        <v>95</v>
      </c>
      <c r="K77" s="33" t="s">
        <v>95</v>
      </c>
      <c r="L77" s="33" t="s">
        <v>95</v>
      </c>
      <c r="M77" s="33" t="s">
        <v>95</v>
      </c>
      <c r="N77" s="41" t="s">
        <v>93</v>
      </c>
      <c r="O77" s="33" t="s">
        <v>651</v>
      </c>
      <c r="P77" s="45" t="s">
        <v>454</v>
      </c>
      <c r="Q77" s="45" t="s">
        <v>251</v>
      </c>
      <c r="R77" s="45" t="s">
        <v>446</v>
      </c>
      <c r="S77" s="45" t="s">
        <v>732</v>
      </c>
      <c r="T77" s="277" t="s">
        <v>652</v>
      </c>
      <c r="U77" s="41"/>
      <c r="V77" s="33" t="s">
        <v>653</v>
      </c>
      <c r="W77" s="33" t="s">
        <v>420</v>
      </c>
      <c r="X77" s="33" t="s">
        <v>654</v>
      </c>
      <c r="Y77" s="33">
        <v>61</v>
      </c>
      <c r="Z77" s="33">
        <v>1</v>
      </c>
      <c r="AA77" s="33">
        <v>3</v>
      </c>
      <c r="AB77" s="33">
        <v>6</v>
      </c>
      <c r="AC77" s="33">
        <v>18</v>
      </c>
      <c r="AD77" s="33"/>
      <c r="AE77" s="38">
        <v>471000</v>
      </c>
      <c r="AF77" s="38">
        <v>0</v>
      </c>
      <c r="AG77" s="38"/>
      <c r="AH77" s="38"/>
      <c r="AI77" s="40">
        <v>0</v>
      </c>
      <c r="AJ77" s="45"/>
      <c r="AK77" s="284"/>
      <c r="AL77" s="49"/>
      <c r="AM77" s="55"/>
      <c r="AO77" s="288"/>
      <c r="AR77" s="49"/>
      <c r="AS77" s="41"/>
      <c r="AU77" s="49"/>
      <c r="AW77" s="289"/>
      <c r="AX77" s="61"/>
      <c r="AY77" s="62"/>
      <c r="BA77" s="287"/>
    </row>
    <row r="78" spans="1:53" ht="66" customHeight="1">
      <c r="A78" s="32">
        <v>45718</v>
      </c>
      <c r="B78" s="33">
        <v>74</v>
      </c>
      <c r="C78" s="33" t="s">
        <v>376</v>
      </c>
      <c r="D78" s="33">
        <v>1</v>
      </c>
      <c r="E78" s="33">
        <v>71</v>
      </c>
      <c r="F78" s="33">
        <v>0</v>
      </c>
      <c r="G78" s="33">
        <v>0</v>
      </c>
      <c r="H78" s="33">
        <v>0</v>
      </c>
      <c r="I78" s="33">
        <v>0</v>
      </c>
      <c r="J78" s="33">
        <v>0</v>
      </c>
      <c r="K78" s="33">
        <v>0</v>
      </c>
      <c r="L78" s="33">
        <v>0</v>
      </c>
      <c r="M78" s="33">
        <v>0</v>
      </c>
      <c r="N78" s="41" t="s">
        <v>93</v>
      </c>
      <c r="O78" s="33" t="s">
        <v>265</v>
      </c>
      <c r="P78" s="45" t="s">
        <v>388</v>
      </c>
      <c r="Q78" s="45" t="s">
        <v>266</v>
      </c>
      <c r="R78" s="45" t="s">
        <v>108</v>
      </c>
      <c r="S78" s="45" t="s">
        <v>733</v>
      </c>
      <c r="T78" s="277" t="s">
        <v>655</v>
      </c>
      <c r="U78" s="41"/>
      <c r="V78" s="33" t="s">
        <v>164</v>
      </c>
      <c r="W78" s="33" t="s">
        <v>110</v>
      </c>
      <c r="X78" s="33" t="s">
        <v>267</v>
      </c>
      <c r="Y78" s="33">
        <v>48</v>
      </c>
      <c r="Z78" s="33">
        <v>2</v>
      </c>
      <c r="AA78" s="33">
        <v>1</v>
      </c>
      <c r="AB78" s="33">
        <v>7</v>
      </c>
      <c r="AC78" s="33">
        <v>10</v>
      </c>
      <c r="AD78" s="33"/>
      <c r="AE78" s="38">
        <v>248180</v>
      </c>
      <c r="AF78" s="38">
        <v>0</v>
      </c>
      <c r="AG78" s="38"/>
      <c r="AH78" s="38"/>
      <c r="AI78" s="40">
        <v>0</v>
      </c>
      <c r="AJ78" s="45"/>
      <c r="AK78" s="47"/>
      <c r="AL78" s="49"/>
      <c r="AM78" s="55"/>
      <c r="AR78" s="49"/>
      <c r="AS78" s="41"/>
      <c r="AU78" s="49"/>
      <c r="AW78" s="273"/>
      <c r="AX78" s="61"/>
      <c r="AY78" s="62"/>
      <c r="BA78" s="287"/>
    </row>
    <row r="79" spans="1:53" ht="99">
      <c r="A79" s="32">
        <v>45719</v>
      </c>
      <c r="B79" s="33">
        <v>75</v>
      </c>
      <c r="C79" s="33" t="s">
        <v>376</v>
      </c>
      <c r="D79" s="33">
        <v>1</v>
      </c>
      <c r="E79" s="33">
        <v>83</v>
      </c>
      <c r="F79" s="33" t="s">
        <v>95</v>
      </c>
      <c r="G79" s="33" t="s">
        <v>95</v>
      </c>
      <c r="H79" s="33" t="s">
        <v>95</v>
      </c>
      <c r="I79" s="33" t="s">
        <v>95</v>
      </c>
      <c r="J79" s="33" t="s">
        <v>95</v>
      </c>
      <c r="K79" s="33" t="s">
        <v>95</v>
      </c>
      <c r="L79" s="33" t="s">
        <v>95</v>
      </c>
      <c r="M79" s="33" t="s">
        <v>95</v>
      </c>
      <c r="N79" s="41" t="s">
        <v>93</v>
      </c>
      <c r="O79" s="33" t="s">
        <v>286</v>
      </c>
      <c r="P79" s="45" t="s">
        <v>208</v>
      </c>
      <c r="Q79" s="45" t="s">
        <v>209</v>
      </c>
      <c r="R79" s="45" t="s">
        <v>446</v>
      </c>
      <c r="S79" s="45" t="s">
        <v>656</v>
      </c>
      <c r="T79" s="277" t="s">
        <v>657</v>
      </c>
      <c r="U79" s="41"/>
      <c r="V79" s="33" t="s">
        <v>658</v>
      </c>
      <c r="W79" s="33" t="s">
        <v>659</v>
      </c>
      <c r="X79" s="33" t="s">
        <v>660</v>
      </c>
      <c r="Y79" s="33">
        <v>31</v>
      </c>
      <c r="Z79" s="33">
        <v>2</v>
      </c>
      <c r="AA79" s="33">
        <v>2</v>
      </c>
      <c r="AB79" s="33">
        <v>21</v>
      </c>
      <c r="AC79" s="33">
        <v>21</v>
      </c>
      <c r="AD79" s="33"/>
      <c r="AE79" s="38">
        <v>504000</v>
      </c>
      <c r="AF79" s="38">
        <v>0</v>
      </c>
      <c r="AG79" s="38"/>
      <c r="AH79" s="38"/>
      <c r="AI79" s="40">
        <v>0</v>
      </c>
      <c r="AJ79" s="45"/>
      <c r="AK79" s="47"/>
      <c r="AL79" s="49"/>
      <c r="AM79" s="55"/>
      <c r="AR79" s="49"/>
      <c r="AS79" s="41"/>
      <c r="AU79" s="49"/>
      <c r="AW79" s="273"/>
      <c r="AX79" s="61"/>
      <c r="AY79" s="62"/>
      <c r="BA79" s="287"/>
    </row>
    <row r="80" spans="1:53" ht="115.5">
      <c r="A80" s="32">
        <v>45719</v>
      </c>
      <c r="B80" s="33">
        <v>76</v>
      </c>
      <c r="C80" s="33" t="s">
        <v>376</v>
      </c>
      <c r="D80" s="33">
        <v>2</v>
      </c>
      <c r="E80" s="33">
        <v>75</v>
      </c>
      <c r="F80" s="33">
        <v>94</v>
      </c>
      <c r="G80" s="33">
        <v>0</v>
      </c>
      <c r="H80" s="33">
        <v>0</v>
      </c>
      <c r="I80" s="33">
        <v>0</v>
      </c>
      <c r="J80" s="33">
        <v>0</v>
      </c>
      <c r="K80" s="33">
        <v>0</v>
      </c>
      <c r="L80" s="33">
        <v>0</v>
      </c>
      <c r="M80" s="33">
        <v>0</v>
      </c>
      <c r="N80" s="41" t="s">
        <v>93</v>
      </c>
      <c r="O80" s="33" t="s">
        <v>661</v>
      </c>
      <c r="P80" s="45" t="s">
        <v>394</v>
      </c>
      <c r="Q80" s="45" t="s">
        <v>203</v>
      </c>
      <c r="R80" s="45" t="s">
        <v>108</v>
      </c>
      <c r="S80" s="45" t="s">
        <v>165</v>
      </c>
      <c r="T80" s="277" t="s">
        <v>616</v>
      </c>
      <c r="U80" s="41"/>
      <c r="V80" s="33" t="s">
        <v>274</v>
      </c>
      <c r="W80" s="33" t="s">
        <v>110</v>
      </c>
      <c r="X80" s="33" t="s">
        <v>275</v>
      </c>
      <c r="Y80" s="33">
        <v>43</v>
      </c>
      <c r="Z80" s="33">
        <v>1</v>
      </c>
      <c r="AA80" s="33">
        <v>2</v>
      </c>
      <c r="AB80" s="33">
        <v>6</v>
      </c>
      <c r="AC80" s="33">
        <v>51</v>
      </c>
      <c r="AD80" s="33"/>
      <c r="AE80" s="38">
        <v>401000</v>
      </c>
      <c r="AF80" s="38">
        <v>0</v>
      </c>
      <c r="AG80" s="38"/>
      <c r="AH80" s="38"/>
      <c r="AI80" s="40">
        <v>0</v>
      </c>
      <c r="AJ80" s="45"/>
      <c r="AK80" s="47"/>
      <c r="AL80" s="49"/>
      <c r="AM80" s="55"/>
      <c r="AR80" s="49"/>
      <c r="AS80" s="41"/>
      <c r="AU80" s="49"/>
      <c r="AW80" s="273"/>
      <c r="AX80" s="61"/>
      <c r="AY80" s="62"/>
      <c r="BA80" s="287"/>
    </row>
    <row r="81" spans="1:53" ht="115.5">
      <c r="A81" s="32">
        <v>45719</v>
      </c>
      <c r="B81" s="33">
        <v>77</v>
      </c>
      <c r="C81" s="33" t="s">
        <v>376</v>
      </c>
      <c r="D81" s="33">
        <v>0</v>
      </c>
      <c r="E81" s="33" t="s">
        <v>662</v>
      </c>
      <c r="F81" s="33" t="s">
        <v>662</v>
      </c>
      <c r="G81" s="33" t="s">
        <v>662</v>
      </c>
      <c r="H81" s="33" t="s">
        <v>95</v>
      </c>
      <c r="I81" s="33" t="s">
        <v>95</v>
      </c>
      <c r="J81" s="33" t="s">
        <v>95</v>
      </c>
      <c r="K81" s="33" t="s">
        <v>95</v>
      </c>
      <c r="L81" s="33" t="s">
        <v>95</v>
      </c>
      <c r="M81" s="33" t="s">
        <v>95</v>
      </c>
      <c r="N81" s="41" t="s">
        <v>93</v>
      </c>
      <c r="O81" s="33" t="s">
        <v>663</v>
      </c>
      <c r="P81" s="45" t="s">
        <v>208</v>
      </c>
      <c r="Q81" s="45" t="s">
        <v>215</v>
      </c>
      <c r="R81" s="45" t="s">
        <v>382</v>
      </c>
      <c r="S81" s="45" t="s">
        <v>133</v>
      </c>
      <c r="T81" s="277" t="s">
        <v>664</v>
      </c>
      <c r="U81" s="41"/>
      <c r="V81" s="33" t="s">
        <v>665</v>
      </c>
      <c r="W81" s="33" t="s">
        <v>385</v>
      </c>
      <c r="X81" s="33" t="s">
        <v>666</v>
      </c>
      <c r="Y81" s="33">
        <v>56</v>
      </c>
      <c r="Z81" s="33">
        <v>1</v>
      </c>
      <c r="AA81" s="33">
        <v>2</v>
      </c>
      <c r="AB81" s="33">
        <v>4</v>
      </c>
      <c r="AC81" s="33">
        <v>48</v>
      </c>
      <c r="AD81" s="33"/>
      <c r="AE81" s="38">
        <v>610000</v>
      </c>
      <c r="AF81" s="38">
        <v>0</v>
      </c>
      <c r="AG81" s="38"/>
      <c r="AH81" s="38"/>
      <c r="AI81" s="40">
        <v>0</v>
      </c>
      <c r="AJ81" s="45"/>
      <c r="AK81" s="47"/>
      <c r="AL81" s="49"/>
      <c r="AM81" s="55"/>
      <c r="AR81" s="49"/>
      <c r="AS81" s="41"/>
      <c r="AU81" s="49"/>
      <c r="AW81" s="273"/>
      <c r="AX81" s="61"/>
      <c r="AY81" s="62"/>
      <c r="BA81" s="287"/>
    </row>
    <row r="82" spans="1:53" ht="115.5">
      <c r="A82" s="32">
        <v>45719</v>
      </c>
      <c r="B82" s="33">
        <v>78</v>
      </c>
      <c r="C82" s="33" t="s">
        <v>376</v>
      </c>
      <c r="D82" s="33">
        <v>3</v>
      </c>
      <c r="E82" s="33">
        <v>30</v>
      </c>
      <c r="F82" s="33">
        <v>37</v>
      </c>
      <c r="G82" s="33">
        <v>73</v>
      </c>
      <c r="H82" s="33">
        <v>0</v>
      </c>
      <c r="I82" s="33">
        <v>0</v>
      </c>
      <c r="J82" s="33">
        <v>0</v>
      </c>
      <c r="K82" s="33">
        <v>0</v>
      </c>
      <c r="L82" s="33">
        <v>0</v>
      </c>
      <c r="M82" s="33">
        <v>0</v>
      </c>
      <c r="N82" s="41" t="s">
        <v>93</v>
      </c>
      <c r="O82" s="33" t="s">
        <v>667</v>
      </c>
      <c r="P82" s="45" t="s">
        <v>208</v>
      </c>
      <c r="Q82" s="45" t="s">
        <v>215</v>
      </c>
      <c r="R82" s="45" t="s">
        <v>382</v>
      </c>
      <c r="S82" s="45" t="s">
        <v>133</v>
      </c>
      <c r="T82" s="277" t="s">
        <v>664</v>
      </c>
      <c r="U82" s="41"/>
      <c r="V82" s="33" t="s">
        <v>173</v>
      </c>
      <c r="W82" s="33" t="s">
        <v>105</v>
      </c>
      <c r="X82" s="33" t="s">
        <v>174</v>
      </c>
      <c r="Y82" s="33">
        <v>60</v>
      </c>
      <c r="Z82" s="33">
        <v>1</v>
      </c>
      <c r="AA82" s="33">
        <v>2</v>
      </c>
      <c r="AB82" s="33">
        <v>2</v>
      </c>
      <c r="AC82" s="33">
        <v>240</v>
      </c>
      <c r="AD82" s="33"/>
      <c r="AE82" s="38">
        <v>641400</v>
      </c>
      <c r="AF82" s="38">
        <v>0</v>
      </c>
      <c r="AG82" s="38"/>
      <c r="AH82" s="38"/>
      <c r="AI82" s="40">
        <v>0</v>
      </c>
      <c r="AJ82" s="45"/>
      <c r="AK82" s="290"/>
      <c r="AL82" s="49"/>
      <c r="AM82" s="55"/>
      <c r="AR82" s="49"/>
      <c r="AS82" s="41"/>
      <c r="AU82" s="49"/>
      <c r="AW82" s="273"/>
      <c r="AX82" s="61"/>
      <c r="AY82" s="62"/>
      <c r="BA82" s="287"/>
    </row>
    <row r="83" spans="1:53" ht="148.5">
      <c r="A83" s="32">
        <v>45719</v>
      </c>
      <c r="B83" s="33">
        <v>79</v>
      </c>
      <c r="C83" s="33" t="s">
        <v>376</v>
      </c>
      <c r="D83" s="33">
        <v>1</v>
      </c>
      <c r="E83" s="33">
        <v>61</v>
      </c>
      <c r="F83" s="33">
        <v>64</v>
      </c>
      <c r="G83" s="33">
        <v>72</v>
      </c>
      <c r="H83" s="33">
        <v>74</v>
      </c>
      <c r="I83" s="33">
        <v>84</v>
      </c>
      <c r="J83" s="33">
        <v>64</v>
      </c>
      <c r="K83" s="33">
        <v>75</v>
      </c>
      <c r="L83" s="33">
        <v>0</v>
      </c>
      <c r="M83" s="33">
        <v>0</v>
      </c>
      <c r="N83" s="41" t="s">
        <v>93</v>
      </c>
      <c r="O83" s="33" t="s">
        <v>668</v>
      </c>
      <c r="P83" s="45" t="s">
        <v>669</v>
      </c>
      <c r="Q83" s="45" t="s">
        <v>670</v>
      </c>
      <c r="R83" s="45" t="s">
        <v>401</v>
      </c>
      <c r="S83" s="45" t="s">
        <v>734</v>
      </c>
      <c r="T83" s="277" t="s">
        <v>671</v>
      </c>
      <c r="U83" s="41"/>
      <c r="V83" s="33" t="s">
        <v>672</v>
      </c>
      <c r="W83" s="33" t="s">
        <v>385</v>
      </c>
      <c r="X83" s="33" t="s">
        <v>673</v>
      </c>
      <c r="Y83" s="33">
        <v>50</v>
      </c>
      <c r="Z83" s="33">
        <v>3</v>
      </c>
      <c r="AA83" s="33">
        <v>7</v>
      </c>
      <c r="AB83" s="33">
        <v>14</v>
      </c>
      <c r="AC83" s="33">
        <v>45</v>
      </c>
      <c r="AD83" s="33"/>
      <c r="AE83" s="38">
        <v>235000</v>
      </c>
      <c r="AF83" s="38">
        <v>0</v>
      </c>
      <c r="AG83" s="38"/>
      <c r="AH83" s="38"/>
      <c r="AI83" s="40">
        <v>0</v>
      </c>
      <c r="AJ83" s="45"/>
      <c r="AK83" s="290"/>
      <c r="AL83" s="291"/>
      <c r="AM83" s="55"/>
      <c r="AR83" s="49"/>
      <c r="AS83" s="41"/>
      <c r="AU83" s="49"/>
      <c r="AW83" s="273"/>
      <c r="AX83" s="61"/>
      <c r="AY83" s="62"/>
      <c r="BA83" s="287"/>
    </row>
    <row r="84" spans="1:53" ht="231">
      <c r="A84" s="32">
        <v>45719</v>
      </c>
      <c r="B84" s="33">
        <v>80</v>
      </c>
      <c r="C84" s="33" t="s">
        <v>376</v>
      </c>
      <c r="D84" s="33">
        <v>0</v>
      </c>
      <c r="E84" s="33" t="s">
        <v>95</v>
      </c>
      <c r="F84" s="33" t="s">
        <v>95</v>
      </c>
      <c r="G84" s="33" t="s">
        <v>95</v>
      </c>
      <c r="H84" s="33" t="s">
        <v>95</v>
      </c>
      <c r="I84" s="33" t="s">
        <v>95</v>
      </c>
      <c r="J84" s="33" t="s">
        <v>95</v>
      </c>
      <c r="K84" s="33" t="s">
        <v>95</v>
      </c>
      <c r="L84" s="33" t="s">
        <v>95</v>
      </c>
      <c r="M84" s="33" t="s">
        <v>95</v>
      </c>
      <c r="N84" s="41" t="s">
        <v>94</v>
      </c>
      <c r="O84" s="33" t="s">
        <v>674</v>
      </c>
      <c r="P84" s="45" t="s">
        <v>454</v>
      </c>
      <c r="Q84" s="45" t="s">
        <v>235</v>
      </c>
      <c r="R84" s="45" t="s">
        <v>401</v>
      </c>
      <c r="S84" s="45" t="s">
        <v>735</v>
      </c>
      <c r="T84" s="277" t="s">
        <v>675</v>
      </c>
      <c r="U84" s="41"/>
      <c r="V84" s="33" t="s">
        <v>676</v>
      </c>
      <c r="W84" s="33" t="s">
        <v>659</v>
      </c>
      <c r="X84" s="33" t="s">
        <v>677</v>
      </c>
      <c r="Y84" s="33">
        <v>42</v>
      </c>
      <c r="Z84" s="33">
        <v>1</v>
      </c>
      <c r="AA84" s="33">
        <v>3</v>
      </c>
      <c r="AB84" s="33">
        <v>8</v>
      </c>
      <c r="AC84" s="33">
        <v>18</v>
      </c>
      <c r="AD84" s="33"/>
      <c r="AE84" s="38">
        <v>288880</v>
      </c>
      <c r="AF84" s="38">
        <v>0</v>
      </c>
      <c r="AG84" s="38"/>
      <c r="AH84" s="38"/>
      <c r="AI84" s="40" t="s">
        <v>678</v>
      </c>
      <c r="AJ84" s="45"/>
      <c r="AK84" s="290"/>
      <c r="AL84" s="49"/>
      <c r="AM84" s="55"/>
      <c r="AO84" s="288"/>
      <c r="AR84" s="49"/>
      <c r="AS84" s="41"/>
      <c r="AU84" s="49"/>
      <c r="AW84" s="273"/>
      <c r="AX84" s="61"/>
      <c r="AY84" s="62"/>
      <c r="BA84" s="287"/>
    </row>
    <row r="85" spans="1:53" ht="165">
      <c r="A85" s="32">
        <v>45719</v>
      </c>
      <c r="B85" s="33">
        <v>81</v>
      </c>
      <c r="C85" s="33" t="s">
        <v>376</v>
      </c>
      <c r="D85" s="33">
        <v>2</v>
      </c>
      <c r="E85" s="33">
        <v>22</v>
      </c>
      <c r="F85" s="33">
        <v>58</v>
      </c>
      <c r="G85" s="33">
        <v>0</v>
      </c>
      <c r="H85" s="33">
        <v>0</v>
      </c>
      <c r="I85" s="33">
        <v>0</v>
      </c>
      <c r="J85" s="33">
        <v>0</v>
      </c>
      <c r="K85" s="33">
        <v>0</v>
      </c>
      <c r="L85" s="33">
        <v>0</v>
      </c>
      <c r="M85" s="33">
        <v>0</v>
      </c>
      <c r="N85" s="41" t="s">
        <v>93</v>
      </c>
      <c r="O85" s="33" t="s">
        <v>679</v>
      </c>
      <c r="P85" s="45" t="s">
        <v>388</v>
      </c>
      <c r="Q85" s="45" t="s">
        <v>201</v>
      </c>
      <c r="R85" s="45" t="s">
        <v>108</v>
      </c>
      <c r="S85" s="45" t="s">
        <v>680</v>
      </c>
      <c r="T85" s="277" t="s">
        <v>681</v>
      </c>
      <c r="U85" s="41"/>
      <c r="V85" s="33" t="s">
        <v>202</v>
      </c>
      <c r="W85" s="33" t="s">
        <v>420</v>
      </c>
      <c r="X85" s="33" t="s">
        <v>682</v>
      </c>
      <c r="Y85" s="33">
        <v>60</v>
      </c>
      <c r="Z85" s="33">
        <v>2</v>
      </c>
      <c r="AA85" s="33">
        <v>7</v>
      </c>
      <c r="AB85" s="33">
        <v>17</v>
      </c>
      <c r="AC85" s="33">
        <v>40</v>
      </c>
      <c r="AD85" s="33"/>
      <c r="AE85" s="38">
        <v>615000</v>
      </c>
      <c r="AF85" s="38">
        <v>0</v>
      </c>
      <c r="AG85" s="38"/>
      <c r="AH85" s="38"/>
      <c r="AI85" s="40">
        <v>0</v>
      </c>
      <c r="AJ85" s="45"/>
      <c r="AK85" s="47"/>
      <c r="AL85" s="49"/>
      <c r="AM85" s="55"/>
      <c r="AR85" s="49"/>
      <c r="AS85" s="41"/>
      <c r="AU85" s="49"/>
      <c r="AW85" s="273"/>
      <c r="AX85" s="61"/>
      <c r="AY85" s="62"/>
      <c r="BA85" s="287"/>
    </row>
    <row r="86" spans="1:53" ht="99">
      <c r="A86" s="32">
        <v>45719</v>
      </c>
      <c r="B86" s="33">
        <v>82</v>
      </c>
      <c r="C86" s="33" t="s">
        <v>376</v>
      </c>
      <c r="D86" s="33">
        <v>1</v>
      </c>
      <c r="E86" s="33">
        <v>72</v>
      </c>
      <c r="F86" s="33" t="s">
        <v>95</v>
      </c>
      <c r="G86" s="33" t="s">
        <v>95</v>
      </c>
      <c r="H86" s="33" t="s">
        <v>95</v>
      </c>
      <c r="I86" s="33" t="s">
        <v>95</v>
      </c>
      <c r="J86" s="33" t="s">
        <v>95</v>
      </c>
      <c r="K86" s="33" t="s">
        <v>95</v>
      </c>
      <c r="L86" s="33" t="s">
        <v>95</v>
      </c>
      <c r="M86" s="33" t="s">
        <v>95</v>
      </c>
      <c r="N86" s="41" t="s">
        <v>93</v>
      </c>
      <c r="O86" s="33" t="s">
        <v>683</v>
      </c>
      <c r="P86" s="45" t="s">
        <v>388</v>
      </c>
      <c r="Q86" s="45" t="s">
        <v>268</v>
      </c>
      <c r="R86" s="45" t="s">
        <v>450</v>
      </c>
      <c r="S86" s="45" t="s">
        <v>736</v>
      </c>
      <c r="T86" s="277" t="s">
        <v>684</v>
      </c>
      <c r="U86" s="41"/>
      <c r="V86" s="33" t="s">
        <v>685</v>
      </c>
      <c r="W86" s="33" t="s">
        <v>406</v>
      </c>
      <c r="X86" s="33" t="s">
        <v>686</v>
      </c>
      <c r="Y86" s="33">
        <v>41</v>
      </c>
      <c r="Z86" s="33">
        <v>1</v>
      </c>
      <c r="AA86" s="33">
        <v>1</v>
      </c>
      <c r="AB86" s="33">
        <v>17</v>
      </c>
      <c r="AC86" s="33">
        <v>30</v>
      </c>
      <c r="AD86" s="33"/>
      <c r="AE86" s="38">
        <v>695000</v>
      </c>
      <c r="AF86" s="38">
        <v>0</v>
      </c>
      <c r="AG86" s="38"/>
      <c r="AH86" s="38"/>
      <c r="AI86" s="40">
        <v>0</v>
      </c>
      <c r="AJ86" s="45"/>
      <c r="AK86" s="290"/>
      <c r="AL86" s="49"/>
      <c r="AM86" s="55"/>
      <c r="AO86" s="288"/>
      <c r="AR86" s="49"/>
      <c r="AS86" s="41"/>
      <c r="AU86" s="49"/>
      <c r="AW86" s="273"/>
      <c r="AX86" s="61"/>
      <c r="AY86" s="62"/>
      <c r="BA86" s="287"/>
    </row>
    <row r="87" spans="1:53" ht="132">
      <c r="A87" s="32">
        <v>45719</v>
      </c>
      <c r="B87" s="33">
        <v>83</v>
      </c>
      <c r="C87" s="33" t="s">
        <v>376</v>
      </c>
      <c r="D87" s="33">
        <v>0</v>
      </c>
      <c r="E87" s="33" t="s">
        <v>95</v>
      </c>
      <c r="F87" s="33" t="s">
        <v>95</v>
      </c>
      <c r="G87" s="33" t="s">
        <v>95</v>
      </c>
      <c r="H87" s="33" t="s">
        <v>95</v>
      </c>
      <c r="I87" s="33" t="s">
        <v>95</v>
      </c>
      <c r="J87" s="33" t="s">
        <v>95</v>
      </c>
      <c r="K87" s="33" t="s">
        <v>95</v>
      </c>
      <c r="L87" s="33" t="s">
        <v>95</v>
      </c>
      <c r="M87" s="33" t="s">
        <v>95</v>
      </c>
      <c r="N87" s="41" t="s">
        <v>96</v>
      </c>
      <c r="O87" s="33" t="s">
        <v>687</v>
      </c>
      <c r="P87" s="45" t="s">
        <v>416</v>
      </c>
      <c r="Q87" s="45" t="s">
        <v>154</v>
      </c>
      <c r="R87" s="45" t="s">
        <v>401</v>
      </c>
      <c r="S87" s="45" t="s">
        <v>688</v>
      </c>
      <c r="T87" s="277" t="s">
        <v>689</v>
      </c>
      <c r="U87" s="41"/>
      <c r="V87" s="33" t="s">
        <v>690</v>
      </c>
      <c r="W87" s="33" t="s">
        <v>691</v>
      </c>
      <c r="X87" s="33" t="s">
        <v>692</v>
      </c>
      <c r="Y87" s="33">
        <v>41</v>
      </c>
      <c r="Z87" s="33">
        <v>2</v>
      </c>
      <c r="AA87" s="33">
        <v>3</v>
      </c>
      <c r="AB87" s="33">
        <v>12</v>
      </c>
      <c r="AC87" s="33">
        <v>60</v>
      </c>
      <c r="AD87" s="33"/>
      <c r="AE87" s="38">
        <v>580000</v>
      </c>
      <c r="AF87" s="38">
        <v>0</v>
      </c>
      <c r="AG87" s="38"/>
      <c r="AH87" s="38"/>
      <c r="AI87" s="40">
        <v>0</v>
      </c>
      <c r="AJ87" s="45"/>
      <c r="AK87" s="290"/>
      <c r="AL87" s="49"/>
      <c r="AM87" s="55"/>
      <c r="AO87" s="288"/>
      <c r="AR87" s="49"/>
      <c r="AS87" s="41"/>
      <c r="AU87" s="49"/>
      <c r="AW87" s="273"/>
      <c r="AX87" s="61"/>
      <c r="AY87" s="62"/>
      <c r="BA87" s="287"/>
    </row>
    <row r="88" spans="1:53" ht="132">
      <c r="A88" s="32">
        <v>45719</v>
      </c>
      <c r="B88" s="33">
        <v>84</v>
      </c>
      <c r="C88" s="33" t="s">
        <v>376</v>
      </c>
      <c r="D88" s="33">
        <v>1</v>
      </c>
      <c r="E88" s="33">
        <v>92</v>
      </c>
      <c r="F88" s="33">
        <v>0</v>
      </c>
      <c r="G88" s="33">
        <v>0</v>
      </c>
      <c r="H88" s="33">
        <v>0</v>
      </c>
      <c r="I88" s="33">
        <v>0</v>
      </c>
      <c r="J88" s="33">
        <v>0</v>
      </c>
      <c r="K88" s="33">
        <v>0</v>
      </c>
      <c r="L88" s="33">
        <v>0</v>
      </c>
      <c r="M88" s="33">
        <v>0</v>
      </c>
      <c r="N88" s="41" t="s">
        <v>96</v>
      </c>
      <c r="O88" s="33" t="s">
        <v>693</v>
      </c>
      <c r="P88" s="45" t="s">
        <v>416</v>
      </c>
      <c r="Q88" s="45" t="s">
        <v>154</v>
      </c>
      <c r="R88" s="45" t="s">
        <v>401</v>
      </c>
      <c r="S88" s="45" t="s">
        <v>737</v>
      </c>
      <c r="T88" s="286"/>
      <c r="U88" s="41"/>
      <c r="V88" s="33" t="s">
        <v>298</v>
      </c>
      <c r="W88" s="33" t="s">
        <v>105</v>
      </c>
      <c r="X88" s="33" t="s">
        <v>299</v>
      </c>
      <c r="Y88" s="33">
        <v>60</v>
      </c>
      <c r="Z88" s="33">
        <v>1</v>
      </c>
      <c r="AA88" s="33">
        <v>3</v>
      </c>
      <c r="AB88" s="33">
        <v>2</v>
      </c>
      <c r="AC88" s="33">
        <v>93</v>
      </c>
      <c r="AD88" s="33"/>
      <c r="AE88" s="38">
        <v>584000</v>
      </c>
      <c r="AF88" s="38">
        <v>0</v>
      </c>
      <c r="AG88" s="38"/>
      <c r="AH88" s="38"/>
      <c r="AI88" s="40">
        <v>0</v>
      </c>
      <c r="AJ88" s="45"/>
      <c r="AK88" s="290"/>
      <c r="AL88" s="49"/>
      <c r="AM88" s="55"/>
      <c r="AR88" s="49"/>
      <c r="AS88" s="41"/>
      <c r="AU88" s="49"/>
      <c r="AW88" s="273"/>
      <c r="AX88" s="61"/>
      <c r="AY88" s="62"/>
      <c r="BA88" s="287"/>
    </row>
    <row r="89" spans="1:53" ht="132">
      <c r="A89" s="32">
        <v>45719</v>
      </c>
      <c r="B89" s="33">
        <v>85</v>
      </c>
      <c r="C89" s="33" t="s">
        <v>376</v>
      </c>
      <c r="D89" s="33">
        <v>1</v>
      </c>
      <c r="E89" s="33">
        <v>0</v>
      </c>
      <c r="F89" s="33">
        <v>73</v>
      </c>
      <c r="G89" s="33">
        <v>0</v>
      </c>
      <c r="H89" s="33">
        <v>0</v>
      </c>
      <c r="I89" s="33">
        <v>0</v>
      </c>
      <c r="J89" s="33">
        <v>0</v>
      </c>
      <c r="K89" s="33">
        <v>0</v>
      </c>
      <c r="L89" s="33">
        <v>0</v>
      </c>
      <c r="M89" s="33">
        <v>0</v>
      </c>
      <c r="N89" s="41" t="s">
        <v>96</v>
      </c>
      <c r="O89" s="33" t="s">
        <v>694</v>
      </c>
      <c r="P89" s="45" t="s">
        <v>416</v>
      </c>
      <c r="Q89" s="45" t="s">
        <v>154</v>
      </c>
      <c r="R89" s="45" t="s">
        <v>401</v>
      </c>
      <c r="S89" s="45" t="s">
        <v>688</v>
      </c>
      <c r="T89" s="286"/>
      <c r="U89" s="41"/>
      <c r="V89" s="33" t="s">
        <v>300</v>
      </c>
      <c r="W89" s="33" t="s">
        <v>110</v>
      </c>
      <c r="X89" s="33" t="s">
        <v>301</v>
      </c>
      <c r="Y89" s="33"/>
      <c r="Z89" s="33">
        <v>1</v>
      </c>
      <c r="AA89" s="33">
        <v>1</v>
      </c>
      <c r="AB89" s="33">
        <v>4</v>
      </c>
      <c r="AC89" s="33">
        <v>45</v>
      </c>
      <c r="AD89" s="33"/>
      <c r="AE89" s="38">
        <v>430000</v>
      </c>
      <c r="AF89" s="38">
        <v>0</v>
      </c>
      <c r="AG89" s="38"/>
      <c r="AH89" s="38"/>
      <c r="AI89" s="40">
        <v>0</v>
      </c>
      <c r="AJ89" s="45"/>
      <c r="AK89" s="290"/>
      <c r="AL89" s="49"/>
      <c r="AM89" s="55"/>
      <c r="AO89" s="288"/>
      <c r="AR89" s="49"/>
      <c r="AS89" s="41"/>
      <c r="AU89" s="49"/>
      <c r="AW89" s="289"/>
      <c r="AX89" s="61"/>
      <c r="AY89" s="62"/>
      <c r="BA89" s="287"/>
    </row>
    <row r="90" spans="1:53" ht="99">
      <c r="A90" s="32">
        <v>45720</v>
      </c>
      <c r="B90" s="33">
        <v>86</v>
      </c>
      <c r="C90" s="33" t="s">
        <v>376</v>
      </c>
      <c r="D90" s="33">
        <v>6</v>
      </c>
      <c r="E90" s="33">
        <v>65</v>
      </c>
      <c r="F90" s="33">
        <v>86</v>
      </c>
      <c r="G90" s="33">
        <v>0</v>
      </c>
      <c r="H90" s="33">
        <v>0</v>
      </c>
      <c r="I90" s="33">
        <v>0</v>
      </c>
      <c r="J90" s="33">
        <v>90</v>
      </c>
      <c r="K90" s="33">
        <v>94</v>
      </c>
      <c r="L90" s="33">
        <v>64</v>
      </c>
      <c r="M90" s="33">
        <v>7</v>
      </c>
      <c r="N90" s="41" t="s">
        <v>93</v>
      </c>
      <c r="O90" s="33" t="s">
        <v>695</v>
      </c>
      <c r="P90" s="45" t="s">
        <v>430</v>
      </c>
      <c r="Q90" s="45" t="s">
        <v>204</v>
      </c>
      <c r="R90" s="45" t="s">
        <v>446</v>
      </c>
      <c r="S90" s="45" t="s">
        <v>260</v>
      </c>
      <c r="T90" s="277" t="s">
        <v>696</v>
      </c>
      <c r="U90" s="41"/>
      <c r="V90" s="33" t="s">
        <v>231</v>
      </c>
      <c r="W90" s="33" t="s">
        <v>105</v>
      </c>
      <c r="X90" s="33" t="s">
        <v>261</v>
      </c>
      <c r="Y90" s="33">
        <v>50</v>
      </c>
      <c r="Z90" s="33">
        <v>1</v>
      </c>
      <c r="AA90" s="33">
        <v>2</v>
      </c>
      <c r="AB90" s="33">
        <v>9</v>
      </c>
      <c r="AC90" s="33">
        <v>24</v>
      </c>
      <c r="AD90" s="33"/>
      <c r="AE90" s="38">
        <v>405820</v>
      </c>
      <c r="AF90" s="38">
        <v>0</v>
      </c>
      <c r="AG90" s="38"/>
      <c r="AH90" s="38"/>
      <c r="AI90" s="40">
        <v>0</v>
      </c>
      <c r="AJ90" s="45"/>
      <c r="AK90" s="47"/>
      <c r="AL90" s="49"/>
      <c r="AM90" s="55"/>
      <c r="AR90" s="49"/>
      <c r="AS90" s="41"/>
      <c r="AU90" s="49"/>
      <c r="AW90" s="273"/>
      <c r="AX90" s="61"/>
      <c r="AY90" s="62"/>
      <c r="BA90" s="287"/>
    </row>
    <row r="91" spans="1:53" ht="148.5">
      <c r="A91" s="32">
        <v>45720</v>
      </c>
      <c r="B91" s="33">
        <v>87</v>
      </c>
      <c r="C91" s="33" t="s">
        <v>376</v>
      </c>
      <c r="D91" s="33">
        <v>1</v>
      </c>
      <c r="E91" s="33"/>
      <c r="F91" s="33" t="s">
        <v>95</v>
      </c>
      <c r="G91" s="33" t="s">
        <v>95</v>
      </c>
      <c r="H91" s="33" t="s">
        <v>95</v>
      </c>
      <c r="I91" s="33" t="s">
        <v>95</v>
      </c>
      <c r="J91" s="33" t="s">
        <v>95</v>
      </c>
      <c r="K91" s="33" t="s">
        <v>95</v>
      </c>
      <c r="L91" s="33" t="s">
        <v>95</v>
      </c>
      <c r="M91" s="33" t="s">
        <v>95</v>
      </c>
      <c r="N91" s="41" t="s">
        <v>96</v>
      </c>
      <c r="O91" s="33" t="s">
        <v>224</v>
      </c>
      <c r="P91" s="45" t="s">
        <v>192</v>
      </c>
      <c r="Q91" s="45" t="s">
        <v>101</v>
      </c>
      <c r="R91" s="45" t="s">
        <v>401</v>
      </c>
      <c r="S91" s="45" t="s">
        <v>225</v>
      </c>
      <c r="T91" s="277" t="s">
        <v>469</v>
      </c>
      <c r="U91" s="41"/>
      <c r="V91" s="33" t="s">
        <v>226</v>
      </c>
      <c r="W91" s="33" t="s">
        <v>697</v>
      </c>
      <c r="X91" s="33" t="s">
        <v>227</v>
      </c>
      <c r="Y91" s="33">
        <v>42</v>
      </c>
      <c r="Z91" s="33">
        <v>1</v>
      </c>
      <c r="AA91" s="33">
        <v>2</v>
      </c>
      <c r="AB91" s="33">
        <v>8</v>
      </c>
      <c r="AC91" s="33">
        <v>42</v>
      </c>
      <c r="AD91" s="33"/>
      <c r="AE91" s="38">
        <v>314540</v>
      </c>
      <c r="AF91" s="38">
        <v>0</v>
      </c>
      <c r="AG91" s="38"/>
      <c r="AH91" s="38"/>
      <c r="AI91" s="40">
        <v>0</v>
      </c>
      <c r="AJ91" s="45"/>
      <c r="AK91" s="290"/>
      <c r="AL91" s="49"/>
      <c r="AM91" s="55"/>
      <c r="AO91" s="288"/>
      <c r="AR91" s="49"/>
      <c r="AS91" s="41"/>
      <c r="AU91" s="49"/>
      <c r="AW91" s="289"/>
      <c r="AX91" s="61"/>
      <c r="AY91" s="62"/>
      <c r="BA91" s="287"/>
    </row>
    <row r="92" spans="1:53" ht="198">
      <c r="A92" s="32">
        <v>45720</v>
      </c>
      <c r="B92" s="33">
        <v>88</v>
      </c>
      <c r="C92" s="33" t="s">
        <v>376</v>
      </c>
      <c r="D92" s="33">
        <v>3</v>
      </c>
      <c r="E92" s="33">
        <v>21</v>
      </c>
      <c r="F92" s="33">
        <v>51</v>
      </c>
      <c r="G92" s="33">
        <v>85</v>
      </c>
      <c r="H92" s="33">
        <v>0</v>
      </c>
      <c r="I92" s="33">
        <v>0</v>
      </c>
      <c r="J92" s="33">
        <v>0</v>
      </c>
      <c r="K92" s="33">
        <v>0</v>
      </c>
      <c r="L92" s="33">
        <v>0</v>
      </c>
      <c r="M92" s="33">
        <v>0</v>
      </c>
      <c r="N92" s="41" t="s">
        <v>93</v>
      </c>
      <c r="O92" s="33" t="s">
        <v>698</v>
      </c>
      <c r="P92" s="45" t="s">
        <v>416</v>
      </c>
      <c r="Q92" s="45" t="s">
        <v>198</v>
      </c>
      <c r="R92" s="45" t="s">
        <v>446</v>
      </c>
      <c r="S92" s="45" t="s">
        <v>699</v>
      </c>
      <c r="T92" s="277" t="s">
        <v>624</v>
      </c>
      <c r="U92" s="41"/>
      <c r="V92" s="33" t="s">
        <v>700</v>
      </c>
      <c r="W92" s="33" t="s">
        <v>105</v>
      </c>
      <c r="X92" s="33" t="s">
        <v>200</v>
      </c>
      <c r="Y92" s="33">
        <v>48</v>
      </c>
      <c r="Z92" s="33">
        <v>3</v>
      </c>
      <c r="AA92" s="33">
        <v>3</v>
      </c>
      <c r="AB92" s="33">
        <v>28</v>
      </c>
      <c r="AC92" s="33">
        <v>120</v>
      </c>
      <c r="AD92" s="33"/>
      <c r="AE92" s="38">
        <v>775600</v>
      </c>
      <c r="AF92" s="38">
        <v>0</v>
      </c>
      <c r="AG92" s="38"/>
      <c r="AH92" s="38"/>
      <c r="AI92" s="40">
        <v>0</v>
      </c>
      <c r="AJ92" s="45"/>
      <c r="AK92" s="47"/>
      <c r="AL92" s="49"/>
      <c r="AM92" s="55"/>
      <c r="AR92" s="49"/>
      <c r="AS92" s="41"/>
      <c r="AU92" s="49"/>
      <c r="AW92" s="273"/>
      <c r="AX92" s="61"/>
      <c r="AY92" s="62"/>
      <c r="BA92" s="287"/>
    </row>
    <row r="93" spans="1:53" ht="148.5">
      <c r="A93" s="32">
        <v>45721</v>
      </c>
      <c r="B93" s="33">
        <v>89</v>
      </c>
      <c r="C93" s="33" t="s">
        <v>376</v>
      </c>
      <c r="D93" s="33">
        <v>3</v>
      </c>
      <c r="E93" s="33">
        <v>36</v>
      </c>
      <c r="F93" s="33">
        <v>19</v>
      </c>
      <c r="G93" s="33">
        <v>34</v>
      </c>
      <c r="H93" s="33">
        <v>0</v>
      </c>
      <c r="I93" s="33">
        <v>0</v>
      </c>
      <c r="J93" s="33">
        <v>0</v>
      </c>
      <c r="K93" s="33">
        <v>0</v>
      </c>
      <c r="L93" s="33">
        <v>0</v>
      </c>
      <c r="M93" s="33">
        <v>0</v>
      </c>
      <c r="N93" s="41" t="s">
        <v>94</v>
      </c>
      <c r="O93" s="33" t="s">
        <v>147</v>
      </c>
      <c r="P93" s="45" t="s">
        <v>208</v>
      </c>
      <c r="Q93" s="45" t="s">
        <v>223</v>
      </c>
      <c r="R93" s="45" t="s">
        <v>108</v>
      </c>
      <c r="S93" s="45" t="s">
        <v>738</v>
      </c>
      <c r="T93" s="277" t="s">
        <v>701</v>
      </c>
      <c r="U93" s="41"/>
      <c r="V93" s="33" t="s">
        <v>119</v>
      </c>
      <c r="W93" s="33" t="s">
        <v>125</v>
      </c>
      <c r="X93" s="33" t="s">
        <v>148</v>
      </c>
      <c r="Y93" s="33">
        <v>36</v>
      </c>
      <c r="Z93" s="33">
        <v>1</v>
      </c>
      <c r="AA93" s="33">
        <v>1</v>
      </c>
      <c r="AB93" s="33">
        <v>45</v>
      </c>
      <c r="AC93" s="33">
        <v>30</v>
      </c>
      <c r="AD93" s="33"/>
      <c r="AE93" s="38">
        <v>975000</v>
      </c>
      <c r="AF93" s="38">
        <v>0</v>
      </c>
      <c r="AG93" s="38"/>
      <c r="AH93" s="38"/>
      <c r="AI93" s="40">
        <v>0</v>
      </c>
      <c r="AJ93" s="45"/>
      <c r="AK93" s="47"/>
      <c r="AL93" s="49"/>
      <c r="AM93" s="55"/>
      <c r="AR93" s="49"/>
      <c r="AS93" s="41"/>
      <c r="AU93" s="49"/>
      <c r="AW93" s="273"/>
      <c r="AX93" s="61"/>
      <c r="AY93" s="62"/>
      <c r="BA93" s="287"/>
    </row>
    <row r="94" spans="1:53" ht="148.5">
      <c r="A94" s="32">
        <v>45721</v>
      </c>
      <c r="B94" s="33">
        <v>90</v>
      </c>
      <c r="C94" s="33" t="s">
        <v>376</v>
      </c>
      <c r="D94" s="33">
        <v>6</v>
      </c>
      <c r="E94" s="33">
        <v>89</v>
      </c>
      <c r="F94" s="33">
        <v>20</v>
      </c>
      <c r="G94" s="33">
        <v>62</v>
      </c>
      <c r="H94" s="33">
        <v>47</v>
      </c>
      <c r="I94" s="33">
        <v>0</v>
      </c>
      <c r="J94" s="33">
        <v>71</v>
      </c>
      <c r="K94" s="33">
        <v>114</v>
      </c>
      <c r="L94" s="33">
        <v>0</v>
      </c>
      <c r="M94" s="33">
        <v>0</v>
      </c>
      <c r="N94" s="41" t="s">
        <v>94</v>
      </c>
      <c r="O94" s="33" t="s">
        <v>702</v>
      </c>
      <c r="P94" s="45" t="s">
        <v>208</v>
      </c>
      <c r="Q94" s="45" t="s">
        <v>223</v>
      </c>
      <c r="R94" s="45" t="s">
        <v>108</v>
      </c>
      <c r="S94" s="45" t="s">
        <v>738</v>
      </c>
      <c r="T94" s="286" t="s">
        <v>703</v>
      </c>
      <c r="U94" s="41"/>
      <c r="V94" s="33" t="s">
        <v>168</v>
      </c>
      <c r="W94" s="33" t="s">
        <v>110</v>
      </c>
      <c r="X94" s="33" t="s">
        <v>169</v>
      </c>
      <c r="Y94" s="33">
        <v>36</v>
      </c>
      <c r="Z94" s="33">
        <v>1</v>
      </c>
      <c r="AA94" s="33">
        <v>1</v>
      </c>
      <c r="AB94" s="33">
        <v>20</v>
      </c>
      <c r="AC94" s="33">
        <v>39</v>
      </c>
      <c r="AD94" s="33"/>
      <c r="AE94" s="38">
        <v>655000</v>
      </c>
      <c r="AF94" s="38">
        <v>0</v>
      </c>
      <c r="AG94" s="38"/>
      <c r="AH94" s="38"/>
      <c r="AI94" s="40">
        <v>0</v>
      </c>
      <c r="AJ94" s="45"/>
      <c r="AK94" s="47"/>
      <c r="AL94" s="49"/>
      <c r="AM94" s="55"/>
      <c r="AR94" s="49"/>
      <c r="AS94" s="41"/>
      <c r="AU94" s="49"/>
      <c r="AW94" s="273"/>
      <c r="AX94" s="61"/>
      <c r="AY94" s="62"/>
      <c r="BA94" s="287"/>
    </row>
    <row r="95" spans="1:53" ht="148.5">
      <c r="A95" s="32">
        <v>45721</v>
      </c>
      <c r="B95" s="33">
        <v>91</v>
      </c>
      <c r="C95" s="33" t="s">
        <v>376</v>
      </c>
      <c r="D95" s="33">
        <v>1</v>
      </c>
      <c r="E95" s="33">
        <v>27</v>
      </c>
      <c r="F95" s="33">
        <v>0</v>
      </c>
      <c r="G95" s="33">
        <v>0</v>
      </c>
      <c r="H95" s="33">
        <v>0</v>
      </c>
      <c r="I95" s="33">
        <v>0</v>
      </c>
      <c r="J95" s="33">
        <v>0</v>
      </c>
      <c r="K95" s="33">
        <v>0</v>
      </c>
      <c r="L95" s="33">
        <v>0</v>
      </c>
      <c r="M95" s="33">
        <v>0</v>
      </c>
      <c r="N95" s="41" t="s">
        <v>93</v>
      </c>
      <c r="O95" s="33" t="s">
        <v>704</v>
      </c>
      <c r="P95" s="45" t="s">
        <v>208</v>
      </c>
      <c r="Q95" s="45" t="s">
        <v>209</v>
      </c>
      <c r="R95" s="45" t="s">
        <v>446</v>
      </c>
      <c r="S95" s="45" t="s">
        <v>705</v>
      </c>
      <c r="T95" s="277" t="s">
        <v>657</v>
      </c>
      <c r="U95" s="41"/>
      <c r="V95" s="33" t="s">
        <v>210</v>
      </c>
      <c r="W95" s="33" t="s">
        <v>211</v>
      </c>
      <c r="X95" s="33" t="s">
        <v>212</v>
      </c>
      <c r="Y95" s="33">
        <v>53</v>
      </c>
      <c r="Z95" s="33">
        <v>2</v>
      </c>
      <c r="AA95" s="33">
        <v>3</v>
      </c>
      <c r="AB95" s="33">
        <v>8</v>
      </c>
      <c r="AC95" s="33">
        <v>66</v>
      </c>
      <c r="AD95" s="33"/>
      <c r="AE95" s="38">
        <v>647600</v>
      </c>
      <c r="AF95" s="38">
        <v>0</v>
      </c>
      <c r="AG95" s="38"/>
      <c r="AH95" s="38"/>
      <c r="AI95" s="40">
        <v>0</v>
      </c>
      <c r="AJ95" s="45"/>
      <c r="AK95" s="47"/>
      <c r="AL95" s="49"/>
      <c r="AM95" s="55"/>
      <c r="AR95" s="49"/>
      <c r="AS95" s="41"/>
      <c r="AU95" s="49"/>
      <c r="AW95" s="273"/>
      <c r="AX95" s="61"/>
      <c r="AY95" s="62"/>
      <c r="BA95" s="287"/>
    </row>
    <row r="96" spans="1:53" ht="132">
      <c r="A96" s="32">
        <v>45721</v>
      </c>
      <c r="B96" s="33">
        <v>92</v>
      </c>
      <c r="C96" s="33" t="s">
        <v>376</v>
      </c>
      <c r="D96" s="33">
        <v>4</v>
      </c>
      <c r="E96" s="33">
        <v>95</v>
      </c>
      <c r="F96" s="33">
        <v>21</v>
      </c>
      <c r="G96" s="33">
        <v>17</v>
      </c>
      <c r="H96" s="33">
        <v>56</v>
      </c>
      <c r="I96" s="33">
        <v>0</v>
      </c>
      <c r="J96" s="33">
        <v>0</v>
      </c>
      <c r="K96" s="33">
        <v>0</v>
      </c>
      <c r="L96" s="33">
        <v>0</v>
      </c>
      <c r="M96" s="33">
        <v>0</v>
      </c>
      <c r="N96" s="41" t="s">
        <v>96</v>
      </c>
      <c r="O96" s="33" t="s">
        <v>128</v>
      </c>
      <c r="P96" s="45" t="s">
        <v>388</v>
      </c>
      <c r="Q96" s="45" t="s">
        <v>117</v>
      </c>
      <c r="R96" s="45" t="s">
        <v>450</v>
      </c>
      <c r="S96" s="45" t="s">
        <v>129</v>
      </c>
      <c r="T96" s="277" t="s">
        <v>539</v>
      </c>
      <c r="U96" s="41"/>
      <c r="V96" s="33" t="s">
        <v>706</v>
      </c>
      <c r="W96" s="33" t="s">
        <v>420</v>
      </c>
      <c r="X96" s="33" t="s">
        <v>707</v>
      </c>
      <c r="Y96" s="33">
        <v>54</v>
      </c>
      <c r="Z96" s="33">
        <v>1</v>
      </c>
      <c r="AA96" s="33">
        <v>6</v>
      </c>
      <c r="AB96" s="33">
        <v>10</v>
      </c>
      <c r="AC96" s="33">
        <v>32</v>
      </c>
      <c r="AD96" s="33"/>
      <c r="AE96" s="38">
        <v>195120</v>
      </c>
      <c r="AF96" s="38">
        <v>0</v>
      </c>
      <c r="AG96" s="38"/>
      <c r="AH96" s="38"/>
      <c r="AI96" s="40">
        <v>0</v>
      </c>
      <c r="AJ96" s="45"/>
      <c r="AK96" s="47"/>
      <c r="AL96" s="49"/>
      <c r="AM96" s="55"/>
      <c r="AR96" s="49"/>
      <c r="AS96" s="41"/>
      <c r="AU96" s="49"/>
      <c r="AW96" s="273"/>
      <c r="AX96" s="61"/>
      <c r="AY96" s="62"/>
      <c r="BA96" s="287"/>
    </row>
    <row r="97" spans="1:55" ht="148.5">
      <c r="A97" s="32">
        <v>45721</v>
      </c>
      <c r="B97" s="33">
        <v>93</v>
      </c>
      <c r="C97" s="33" t="s">
        <v>376</v>
      </c>
      <c r="D97" s="33">
        <v>8</v>
      </c>
      <c r="E97" s="33">
        <v>35</v>
      </c>
      <c r="F97" s="33">
        <v>0</v>
      </c>
      <c r="G97" s="33">
        <v>25</v>
      </c>
      <c r="H97" s="33">
        <v>9</v>
      </c>
      <c r="I97" s="33">
        <v>5</v>
      </c>
      <c r="J97" s="33">
        <v>47</v>
      </c>
      <c r="K97" s="33">
        <v>39</v>
      </c>
      <c r="L97" s="33">
        <v>43</v>
      </c>
      <c r="M97" s="33">
        <v>34</v>
      </c>
      <c r="N97" s="41" t="s">
        <v>96</v>
      </c>
      <c r="O97" s="33" t="s">
        <v>708</v>
      </c>
      <c r="P97" s="45" t="s">
        <v>381</v>
      </c>
      <c r="Q97" s="45" t="s">
        <v>134</v>
      </c>
      <c r="R97" s="45" t="s">
        <v>446</v>
      </c>
      <c r="S97" s="45" t="s">
        <v>709</v>
      </c>
      <c r="T97" s="277" t="s">
        <v>447</v>
      </c>
      <c r="U97" s="41"/>
      <c r="V97" s="33" t="s">
        <v>136</v>
      </c>
      <c r="W97" s="33" t="s">
        <v>110</v>
      </c>
      <c r="X97" s="33" t="s">
        <v>137</v>
      </c>
      <c r="Y97" s="33">
        <v>49</v>
      </c>
      <c r="Z97" s="33">
        <v>1</v>
      </c>
      <c r="AA97" s="33">
        <v>2</v>
      </c>
      <c r="AB97" s="33">
        <v>4</v>
      </c>
      <c r="AC97" s="33">
        <v>132</v>
      </c>
      <c r="AD97" s="33"/>
      <c r="AE97" s="38">
        <v>844000</v>
      </c>
      <c r="AF97" s="38">
        <v>0</v>
      </c>
      <c r="AG97" s="38"/>
      <c r="AH97" s="38"/>
      <c r="AI97" s="40">
        <v>0</v>
      </c>
      <c r="AJ97" s="45"/>
      <c r="AK97" s="284"/>
      <c r="AL97" s="49"/>
      <c r="AM97" s="55"/>
      <c r="AO97" s="288"/>
      <c r="AR97" s="49"/>
      <c r="AS97" s="41"/>
      <c r="AU97" s="49"/>
      <c r="AW97" s="289"/>
      <c r="AX97" s="61"/>
      <c r="AY97" s="62"/>
      <c r="BA97" s="287"/>
    </row>
    <row r="98" spans="1:55" ht="313.5">
      <c r="A98" s="32">
        <v>45721</v>
      </c>
      <c r="B98" s="33">
        <v>94</v>
      </c>
      <c r="C98" s="33" t="s">
        <v>376</v>
      </c>
      <c r="D98" s="33">
        <v>1</v>
      </c>
      <c r="E98" s="33">
        <v>84</v>
      </c>
      <c r="F98" s="33">
        <v>0</v>
      </c>
      <c r="G98" s="33">
        <v>0</v>
      </c>
      <c r="H98" s="33">
        <v>0</v>
      </c>
      <c r="I98" s="33">
        <v>0</v>
      </c>
      <c r="J98" s="33">
        <v>0</v>
      </c>
      <c r="K98" s="33">
        <v>0</v>
      </c>
      <c r="L98" s="33">
        <v>0</v>
      </c>
      <c r="M98" s="33">
        <v>0</v>
      </c>
      <c r="N98" s="41" t="s">
        <v>96</v>
      </c>
      <c r="O98" s="33" t="s">
        <v>710</v>
      </c>
      <c r="P98" s="45" t="s">
        <v>430</v>
      </c>
      <c r="Q98" s="45" t="s">
        <v>276</v>
      </c>
      <c r="R98" s="45" t="s">
        <v>401</v>
      </c>
      <c r="S98" s="45" t="s">
        <v>711</v>
      </c>
      <c r="T98" s="286"/>
      <c r="U98" s="41"/>
      <c r="V98" s="33" t="s">
        <v>288</v>
      </c>
      <c r="W98" s="33" t="s">
        <v>105</v>
      </c>
      <c r="X98" s="33" t="s">
        <v>289</v>
      </c>
      <c r="Y98" s="33">
        <v>44</v>
      </c>
      <c r="Z98" s="33">
        <v>2</v>
      </c>
      <c r="AA98" s="33">
        <v>4</v>
      </c>
      <c r="AB98" s="33">
        <v>15</v>
      </c>
      <c r="AC98" s="33">
        <v>60</v>
      </c>
      <c r="AD98" s="33"/>
      <c r="AE98" s="38">
        <v>990000</v>
      </c>
      <c r="AF98" s="38">
        <v>0</v>
      </c>
      <c r="AG98" s="38"/>
      <c r="AH98" s="38"/>
      <c r="AI98" s="40" t="s">
        <v>712</v>
      </c>
      <c r="AJ98" s="45"/>
      <c r="AK98" s="47"/>
      <c r="AL98" s="49"/>
      <c r="AM98" s="55"/>
      <c r="AR98" s="49"/>
      <c r="AS98" s="41"/>
      <c r="AU98" s="49"/>
      <c r="AW98" s="273"/>
      <c r="AX98" s="61"/>
      <c r="AY98" s="62"/>
      <c r="BA98" s="287"/>
    </row>
    <row r="99" spans="1:55" ht="181.5">
      <c r="A99" s="32">
        <v>45721</v>
      </c>
      <c r="B99" s="33">
        <v>95</v>
      </c>
      <c r="C99" s="33" t="s">
        <v>376</v>
      </c>
      <c r="D99" s="33">
        <v>1</v>
      </c>
      <c r="E99" s="33">
        <v>64</v>
      </c>
      <c r="F99" s="33">
        <v>0</v>
      </c>
      <c r="G99" s="33">
        <v>0</v>
      </c>
      <c r="H99" s="33">
        <v>0</v>
      </c>
      <c r="I99" s="33">
        <v>0</v>
      </c>
      <c r="J99" s="33">
        <v>0</v>
      </c>
      <c r="K99" s="33">
        <v>0</v>
      </c>
      <c r="L99" s="33">
        <v>0</v>
      </c>
      <c r="M99" s="33">
        <v>0</v>
      </c>
      <c r="N99" s="41" t="s">
        <v>93</v>
      </c>
      <c r="O99" s="33" t="s">
        <v>256</v>
      </c>
      <c r="P99" s="45" t="s">
        <v>454</v>
      </c>
      <c r="Q99" s="45" t="s">
        <v>257</v>
      </c>
      <c r="R99" s="45" t="s">
        <v>108</v>
      </c>
      <c r="S99" s="45" t="s">
        <v>533</v>
      </c>
      <c r="T99" s="277" t="s">
        <v>713</v>
      </c>
      <c r="U99" s="41"/>
      <c r="V99" s="33" t="s">
        <v>258</v>
      </c>
      <c r="W99" s="33" t="s">
        <v>105</v>
      </c>
      <c r="X99" s="33" t="s">
        <v>259</v>
      </c>
      <c r="Y99" s="33">
        <v>41</v>
      </c>
      <c r="Z99" s="33">
        <v>1</v>
      </c>
      <c r="AA99" s="33">
        <v>1</v>
      </c>
      <c r="AB99" s="33">
        <v>3</v>
      </c>
      <c r="AC99" s="33">
        <v>36</v>
      </c>
      <c r="AD99" s="33"/>
      <c r="AE99" s="38">
        <v>415000</v>
      </c>
      <c r="AF99" s="38">
        <v>0</v>
      </c>
      <c r="AG99" s="38"/>
      <c r="AH99" s="38"/>
      <c r="AI99" s="40">
        <v>0</v>
      </c>
      <c r="AJ99" s="45"/>
      <c r="AK99" s="47"/>
      <c r="AL99" s="49"/>
      <c r="AM99" s="55"/>
      <c r="AR99" s="49"/>
      <c r="AS99" s="41"/>
      <c r="AU99" s="49"/>
      <c r="AW99" s="273"/>
      <c r="AX99" s="61"/>
      <c r="AY99" s="62"/>
      <c r="BA99" s="287"/>
    </row>
    <row r="100" spans="1:55">
      <c r="A100" s="32"/>
      <c r="B100" s="33"/>
      <c r="C100" s="34"/>
      <c r="D100" s="35"/>
      <c r="E100" s="35"/>
      <c r="F100" s="35"/>
      <c r="G100" s="51"/>
      <c r="H100" s="51"/>
      <c r="I100" s="51"/>
      <c r="J100" s="35"/>
      <c r="K100" s="34"/>
      <c r="L100" s="34"/>
      <c r="M100" s="34"/>
      <c r="N100" s="52"/>
      <c r="O100" s="36"/>
      <c r="P100" s="36"/>
      <c r="Q100" s="46"/>
      <c r="R100" s="36"/>
      <c r="S100" s="65"/>
      <c r="T100" s="64"/>
      <c r="U100" s="36"/>
      <c r="V100" s="35"/>
      <c r="W100" s="34"/>
      <c r="X100" s="35"/>
      <c r="Y100" s="33"/>
      <c r="Z100" s="33"/>
      <c r="AA100" s="33"/>
      <c r="AB100" s="33"/>
      <c r="AC100" s="33"/>
      <c r="AD100" s="38"/>
      <c r="AE100" s="38"/>
      <c r="AF100" s="38"/>
      <c r="AG100" s="38"/>
      <c r="AH100" s="33"/>
      <c r="AI100" s="33"/>
      <c r="AJ100" s="36"/>
      <c r="AK100" s="39"/>
      <c r="AL100" s="40"/>
      <c r="AM100" s="39"/>
      <c r="AN100" s="41"/>
      <c r="AO100" s="41"/>
      <c r="AP100" s="41"/>
      <c r="AQ100" s="41"/>
      <c r="AR100" s="42"/>
      <c r="AS100" s="42"/>
      <c r="AT100" s="43"/>
      <c r="AU100" s="41"/>
      <c r="AV100" s="39"/>
      <c r="AW100" s="39"/>
      <c r="AX100" s="42"/>
      <c r="AY100" s="42"/>
      <c r="AZ100" s="42"/>
      <c r="BA100" s="44"/>
      <c r="BB100" s="45"/>
      <c r="BC100" s="45"/>
    </row>
    <row r="101" spans="1:55">
      <c r="A101" s="32"/>
      <c r="B101" s="33"/>
      <c r="C101" s="34"/>
      <c r="D101" s="35"/>
      <c r="E101" s="35"/>
      <c r="F101" s="35"/>
      <c r="G101" s="51"/>
      <c r="H101" s="51"/>
      <c r="I101" s="51"/>
      <c r="J101" s="35"/>
      <c r="K101" s="34"/>
      <c r="L101" s="34"/>
      <c r="M101" s="34"/>
      <c r="N101" s="52"/>
      <c r="O101" s="36"/>
      <c r="P101" s="36"/>
      <c r="Q101" s="46"/>
      <c r="R101" s="36"/>
      <c r="S101" s="65"/>
      <c r="T101" s="64"/>
      <c r="U101" s="36"/>
      <c r="V101" s="35"/>
      <c r="W101" s="34"/>
      <c r="X101" s="35"/>
      <c r="Y101" s="33"/>
      <c r="Z101" s="33"/>
      <c r="AA101" s="33"/>
      <c r="AB101" s="33"/>
      <c r="AC101" s="33"/>
      <c r="AD101" s="38"/>
      <c r="AE101" s="38"/>
      <c r="AF101" s="38"/>
      <c r="AG101" s="38"/>
      <c r="AH101" s="33"/>
      <c r="AI101" s="33"/>
      <c r="AJ101" s="36"/>
      <c r="AK101" s="39"/>
      <c r="AL101" s="40"/>
      <c r="AM101" s="39"/>
      <c r="AN101" s="41"/>
      <c r="AO101" s="41"/>
      <c r="AP101" s="41"/>
      <c r="AQ101" s="41"/>
      <c r="AR101" s="42"/>
      <c r="AS101" s="42"/>
      <c r="AT101" s="43"/>
      <c r="AU101" s="41"/>
      <c r="AV101" s="39"/>
      <c r="AW101" s="39"/>
      <c r="AX101" s="42"/>
      <c r="AY101" s="42"/>
      <c r="AZ101" s="42"/>
      <c r="BA101" s="44"/>
      <c r="BB101" s="45"/>
      <c r="BC101" s="45"/>
    </row>
    <row r="1048313" spans="15:15">
      <c r="O1048313" s="57"/>
    </row>
  </sheetData>
  <mergeCells count="42">
    <mergeCell ref="BG3:BG4"/>
    <mergeCell ref="AW2:AW3"/>
    <mergeCell ref="AX2:AX3"/>
    <mergeCell ref="AY2:AY3"/>
    <mergeCell ref="AZ2:AZ3"/>
    <mergeCell ref="BA2:BA3"/>
    <mergeCell ref="AN2:AN3"/>
    <mergeCell ref="AO2:AO3"/>
    <mergeCell ref="AP2:AP3"/>
    <mergeCell ref="AQ2:AQ3"/>
    <mergeCell ref="AR2:AR3"/>
    <mergeCell ref="AI2:AI3"/>
    <mergeCell ref="AJ2:AJ3"/>
    <mergeCell ref="AK2:AK3"/>
    <mergeCell ref="AL2:AL3"/>
    <mergeCell ref="AM2:AM3"/>
    <mergeCell ref="M2:M3"/>
    <mergeCell ref="N2:N3"/>
    <mergeCell ref="O2:O3"/>
    <mergeCell ref="P2:U2"/>
    <mergeCell ref="V2:Y2"/>
    <mergeCell ref="H2:H3"/>
    <mergeCell ref="I2:I3"/>
    <mergeCell ref="J2:J3"/>
    <mergeCell ref="K2:K3"/>
    <mergeCell ref="L2:L3"/>
    <mergeCell ref="C2:C3"/>
    <mergeCell ref="D2:D3"/>
    <mergeCell ref="E2:E3"/>
    <mergeCell ref="F2:F3"/>
    <mergeCell ref="G2:G3"/>
    <mergeCell ref="A2:A3"/>
    <mergeCell ref="B2:B3"/>
    <mergeCell ref="Z2:Z3"/>
    <mergeCell ref="AA2:AA3"/>
    <mergeCell ref="AB2:AD2"/>
    <mergeCell ref="AE2:AH2"/>
    <mergeCell ref="AS2:AS3"/>
    <mergeCell ref="AT2:AT3"/>
    <mergeCell ref="AU2:AU3"/>
    <mergeCell ref="AV2:AV3"/>
    <mergeCell ref="BB2:BG2"/>
  </mergeCells>
  <phoneticPr fontId="4"/>
  <conditionalFormatting sqref="C100:C1048576">
    <cfRule type="cellIs" dxfId="53" priority="52" operator="equal">
      <formula>"CUPAL枠（先端計測）"</formula>
    </cfRule>
  </conditionalFormatting>
  <conditionalFormatting sqref="R100:R1048576">
    <cfRule type="duplicateValues" dxfId="52" priority="49"/>
  </conditionalFormatting>
  <conditionalFormatting sqref="R100:R1048576">
    <cfRule type="duplicateValues" dxfId="51" priority="48"/>
  </conditionalFormatting>
  <conditionalFormatting sqref="R100:R1048576">
    <cfRule type="duplicateValues" dxfId="50" priority="47"/>
  </conditionalFormatting>
  <conditionalFormatting sqref="R100:R1048576">
    <cfRule type="duplicateValues" dxfId="49" priority="55"/>
  </conditionalFormatting>
  <conditionalFormatting sqref="AD100:AD1048576">
    <cfRule type="cellIs" dxfId="48" priority="50" operator="greaterThan">
      <formula>1000000</formula>
    </cfRule>
  </conditionalFormatting>
  <conditionalFormatting sqref="AE100:AE101">
    <cfRule type="expression" dxfId="47" priority="54">
      <formula>$C100="CUPAL枠（先端計測）"</formula>
    </cfRule>
  </conditionalFormatting>
  <conditionalFormatting sqref="AF100:AF1048576">
    <cfRule type="cellIs" dxfId="46" priority="51" operator="greaterThan">
      <formula>500000</formula>
    </cfRule>
  </conditionalFormatting>
  <conditionalFormatting sqref="C1:C99">
    <cfRule type="cellIs" dxfId="22" priority="22" operator="equal">
      <formula>"CUPAL枠（先端計測）"</formula>
    </cfRule>
  </conditionalFormatting>
  <conditionalFormatting sqref="AE4:AE99">
    <cfRule type="cellIs" dxfId="21" priority="21" operator="greaterThan">
      <formula>1000000</formula>
    </cfRule>
  </conditionalFormatting>
  <conditionalFormatting sqref="S38:S99 S1:S4">
    <cfRule type="duplicateValues" dxfId="20" priority="20"/>
  </conditionalFormatting>
  <conditionalFormatting sqref="S38:S99">
    <cfRule type="duplicateValues" dxfId="19" priority="23"/>
  </conditionalFormatting>
  <conditionalFormatting sqref="S38:S99 S4">
    <cfRule type="duplicateValues" dxfId="18" priority="19"/>
  </conditionalFormatting>
  <conditionalFormatting sqref="AF5:AG37">
    <cfRule type="expression" dxfId="17" priority="17">
      <formula>$C5="CUPAL枠（先端計測）"</formula>
    </cfRule>
  </conditionalFormatting>
  <conditionalFormatting sqref="S5:S37">
    <cfRule type="duplicateValues" dxfId="16" priority="18"/>
  </conditionalFormatting>
  <conditionalFormatting sqref="AH29">
    <cfRule type="cellIs" dxfId="15" priority="16" operator="greaterThan">
      <formula>1000000</formula>
    </cfRule>
  </conditionalFormatting>
  <conditionalFormatting sqref="AH40">
    <cfRule type="cellIs" dxfId="14" priority="15" operator="greaterThan">
      <formula>1000000</formula>
    </cfRule>
  </conditionalFormatting>
  <conditionalFormatting sqref="AH41">
    <cfRule type="cellIs" dxfId="13" priority="14" operator="greaterThan">
      <formula>1000000</formula>
    </cfRule>
  </conditionalFormatting>
  <conditionalFormatting sqref="AH42">
    <cfRule type="cellIs" dxfId="12" priority="13" operator="greaterThan">
      <formula>1000000</formula>
    </cfRule>
  </conditionalFormatting>
  <conditionalFormatting sqref="AH43">
    <cfRule type="cellIs" dxfId="11" priority="12" operator="greaterThan">
      <formula>1000000</formula>
    </cfRule>
  </conditionalFormatting>
  <conditionalFormatting sqref="AH44">
    <cfRule type="cellIs" dxfId="10" priority="11" operator="greaterThan">
      <formula>1000000</formula>
    </cfRule>
  </conditionalFormatting>
  <conditionalFormatting sqref="AH45">
    <cfRule type="cellIs" dxfId="9" priority="10" operator="greaterThan">
      <formula>1000000</formula>
    </cfRule>
  </conditionalFormatting>
  <conditionalFormatting sqref="AH39">
    <cfRule type="cellIs" dxfId="8" priority="9" operator="greaterThan">
      <formula>1000000</formula>
    </cfRule>
  </conditionalFormatting>
  <conditionalFormatting sqref="AH33">
    <cfRule type="cellIs" dxfId="7" priority="8" operator="greaterThan">
      <formula>1000000</formula>
    </cfRule>
  </conditionalFormatting>
  <conditionalFormatting sqref="AH46">
    <cfRule type="cellIs" dxfId="6" priority="7" operator="greaterThan">
      <formula>1000000</formula>
    </cfRule>
  </conditionalFormatting>
  <conditionalFormatting sqref="AH47">
    <cfRule type="cellIs" dxfId="5" priority="6" operator="greaterThan">
      <formula>1000000</formula>
    </cfRule>
  </conditionalFormatting>
  <conditionalFormatting sqref="AH51">
    <cfRule type="cellIs" dxfId="4" priority="5" operator="greaterThan">
      <formula>1000000</formula>
    </cfRule>
  </conditionalFormatting>
  <conditionalFormatting sqref="AH57">
    <cfRule type="cellIs" dxfId="3" priority="4" operator="greaterThan">
      <formula>1000000</formula>
    </cfRule>
  </conditionalFormatting>
  <conditionalFormatting sqref="AH61">
    <cfRule type="cellIs" dxfId="2" priority="3" operator="greaterThan">
      <formula>1000000</formula>
    </cfRule>
  </conditionalFormatting>
  <conditionalFormatting sqref="AH88">
    <cfRule type="cellIs" dxfId="1" priority="2" operator="greaterThan">
      <formula>1000000</formula>
    </cfRule>
  </conditionalFormatting>
  <conditionalFormatting sqref="AH89">
    <cfRule type="cellIs" dxfId="0" priority="1" operator="greaterThan">
      <formula>1000000</formula>
    </cfRule>
  </conditionalFormatting>
  <dataValidations xWindow="301" yWindow="682" count="1">
    <dataValidation allowBlank="1" showInputMessage="1" showErrorMessage="1" prompt="3年を超えて継続する課題（開始年度から数えて4年目となる課題）は研究費の申請ができません。" sqref="D3:F78" xr:uid="{FD8FE6BB-4108-4416-8223-E2324FA9C2A2}"/>
  </dataValidations>
  <hyperlinks>
    <hyperlink ref="T7" r:id="rId1" xr:uid="{C3BCDDE7-D818-4241-AFFB-B96953B54745}"/>
    <hyperlink ref="T5" r:id="rId2" xr:uid="{A8EB26FC-A45E-492F-A3A4-08E3F091C56D}"/>
    <hyperlink ref="T9" r:id="rId3" xr:uid="{3D0B08C9-C2A0-47DE-BC91-209A0D4504B8}"/>
    <hyperlink ref="T8" r:id="rId4" xr:uid="{109F311C-0115-4ECE-A021-2E51E88651B3}"/>
    <hyperlink ref="T10" r:id="rId5" xr:uid="{8A0FD712-A3BD-4457-8D65-CD32E207F3C5}"/>
    <hyperlink ref="T13" r:id="rId6" xr:uid="{62A60129-9584-4D62-A568-8DB0A5477E81}"/>
    <hyperlink ref="T15" r:id="rId7" xr:uid="{3DC7EAEA-95E2-4C6D-81E9-B39886969628}"/>
    <hyperlink ref="T18" r:id="rId8" xr:uid="{3A68D9F9-5679-44C2-BA6B-B3D391BC64C2}"/>
    <hyperlink ref="T19" r:id="rId9" xr:uid="{C22064EA-A9A7-43A1-9FE4-F5DD697402CA}"/>
    <hyperlink ref="T20" r:id="rId10" xr:uid="{8B81FE95-B10C-44BC-8879-2DD9D6E2601B}"/>
    <hyperlink ref="T21" r:id="rId11" xr:uid="{DE03805E-E419-4ED4-B812-0BE87C590E0E}"/>
    <hyperlink ref="T22" r:id="rId12" xr:uid="{1862E6AD-D4DF-4B4F-B1BE-007428403FF8}"/>
    <hyperlink ref="T23" r:id="rId13" xr:uid="{E205AC98-883F-4516-A7BA-0ED1B3565971}"/>
    <hyperlink ref="T24" r:id="rId14" xr:uid="{E248CCF7-9592-41A8-996C-1A84AD89E090}"/>
    <hyperlink ref="T25" r:id="rId15" xr:uid="{80322FA9-6C74-435C-80A2-C5CCD1CEF34D}"/>
    <hyperlink ref="T26" r:id="rId16" xr:uid="{4C8EEE70-913D-4DB5-959C-9A6B765C712F}"/>
    <hyperlink ref="T27" r:id="rId17" xr:uid="{89F41208-858F-4E76-8B82-FD9CA3B0B076}"/>
    <hyperlink ref="T28" r:id="rId18" xr:uid="{B2650561-B380-4991-B89B-6528EEC68275}"/>
    <hyperlink ref="T29" r:id="rId19" xr:uid="{BBD86A74-275D-4A9A-A4BE-505BCB97EA57}"/>
    <hyperlink ref="T34" r:id="rId20" xr:uid="{F7581352-6FC2-41B3-A976-1397A071C269}"/>
    <hyperlink ref="T35" r:id="rId21" xr:uid="{DE7AFC57-9A2B-4A1E-845A-18AFA5505F1D}"/>
    <hyperlink ref="T39" r:id="rId22" xr:uid="{B218BEAE-2B7F-429D-9F00-8D5F78809884}"/>
    <hyperlink ref="T42" r:id="rId23" xr:uid="{9468C43E-5FBF-42F0-A2CC-273EDF2BC840}"/>
    <hyperlink ref="T43" r:id="rId24" xr:uid="{6591F080-121F-45E7-A09F-DF056D7EE9EB}"/>
    <hyperlink ref="T44" r:id="rId25" xr:uid="{56CD2FB9-078C-4D5F-84D3-557B5298BDF2}"/>
    <hyperlink ref="T46" r:id="rId26" xr:uid="{85D8E5EA-695D-4AC0-8129-8DC32D863813}"/>
    <hyperlink ref="T48" r:id="rId27" xr:uid="{AB6A1197-C01B-4EBE-88E1-2601C2C0AC97}"/>
    <hyperlink ref="T50" r:id="rId28" xr:uid="{056B1727-D2E0-4CD3-AF1E-229E935EB8C9}"/>
    <hyperlink ref="T51" r:id="rId29" xr:uid="{36064D96-9CC0-4A21-ADF6-D9F82AC429E8}"/>
    <hyperlink ref="T54" r:id="rId30" xr:uid="{309CD99A-7833-4985-933C-0C324639F6DB}"/>
    <hyperlink ref="T56" r:id="rId31" xr:uid="{C59DC16D-81DE-491B-B4F6-1C65CCAD2E4A}"/>
    <hyperlink ref="T58" r:id="rId32" xr:uid="{DCD1EA8A-00BA-4233-A4C7-45B5B6A2F940}"/>
    <hyperlink ref="T62" r:id="rId33" xr:uid="{EA1DF56C-5270-448B-89A0-6ADAB7852F62}"/>
    <hyperlink ref="T63" r:id="rId34" xr:uid="{77047711-504E-48C5-AC97-85C2BB045E72}"/>
    <hyperlink ref="T64" r:id="rId35" xr:uid="{7CA2F059-C825-4AD3-802B-2C73A2D714A4}"/>
    <hyperlink ref="T65" r:id="rId36" xr:uid="{4BD1DD34-1A6C-4C1E-96CA-EB1BBB585B8E}"/>
    <hyperlink ref="T66" r:id="rId37" xr:uid="{F80C4F8C-7A08-4126-853A-4DC4FEC67E84}"/>
    <hyperlink ref="T67" r:id="rId38" xr:uid="{867BA272-4927-4F71-95A7-C4BB5E67D3BD}"/>
    <hyperlink ref="T68" r:id="rId39" xr:uid="{01A1D93B-7F9D-4ADD-90F4-79D27A3C55AA}"/>
    <hyperlink ref="T69" r:id="rId40" xr:uid="{995F2849-EAC8-4D0A-8C75-23316160C373}"/>
    <hyperlink ref="T70" r:id="rId41" xr:uid="{A0483946-FB7F-43F2-BFFE-9463B57AA509}"/>
    <hyperlink ref="T71" r:id="rId42" xr:uid="{C926CCD4-D761-4F4B-AF53-D4093EB9A621}"/>
    <hyperlink ref="T73" r:id="rId43" xr:uid="{9E7E7370-2D8F-4967-B974-A0EE34DE2182}"/>
    <hyperlink ref="T74" r:id="rId44" xr:uid="{668855EC-9E39-4E17-8F77-44EB02589D5D}"/>
    <hyperlink ref="T75" r:id="rId45" xr:uid="{1C13E923-93D7-4C62-9CF7-C7EA12BF896B}"/>
    <hyperlink ref="T76" r:id="rId46" xr:uid="{2F41EFA3-AE14-4098-BED8-6FFDB4E9EB73}"/>
    <hyperlink ref="T77" r:id="rId47" xr:uid="{C256C309-7316-41DF-AFCA-FCBACDE52590}"/>
    <hyperlink ref="T78" r:id="rId48" xr:uid="{837D42A5-FC65-4CE1-8415-F6C8FA34140E}"/>
    <hyperlink ref="T79" r:id="rId49" xr:uid="{82D7EEE0-5242-4968-8406-E78A3D09F55C}"/>
    <hyperlink ref="T80" r:id="rId50" xr:uid="{B7FF8F27-6504-40A5-A80E-77A0B5940031}"/>
    <hyperlink ref="T81" r:id="rId51" xr:uid="{5521E212-0D04-4F50-B4AA-8A17F0EFE18D}"/>
    <hyperlink ref="T82" r:id="rId52" xr:uid="{534007A2-B113-4BC7-B6CE-FB5C1988F840}"/>
    <hyperlink ref="T83" r:id="rId53" xr:uid="{9D305C26-35A8-49B1-A650-B0ADEAD059D3}"/>
    <hyperlink ref="T84" r:id="rId54" xr:uid="{A1D6AF78-A5AE-41F4-BB0E-BED474EE74FD}"/>
    <hyperlink ref="T85" r:id="rId55" xr:uid="{C64EF4D2-010F-430C-BCC6-8F9B5DA8F670}"/>
    <hyperlink ref="T86" r:id="rId56" xr:uid="{F858C7AA-F77E-4AF9-AEFB-04F729488901}"/>
    <hyperlink ref="T87" r:id="rId57" xr:uid="{C2A92A51-ABB9-4DAF-8A5B-FBA3672E6AA7}"/>
    <hyperlink ref="T90" r:id="rId58" xr:uid="{47B75479-F169-4C0F-9EC7-3AA1AF406002}"/>
    <hyperlink ref="T91" r:id="rId59" xr:uid="{04184B25-558D-4FFC-8BF6-4DB02B02E6E2}"/>
    <hyperlink ref="T92" r:id="rId60" xr:uid="{B558D650-5939-4DF7-9CBD-CB7FDB0075CC}"/>
    <hyperlink ref="T93" r:id="rId61" xr:uid="{10D7F77B-F4FF-482D-9DFE-AB1E1FC82A47}"/>
    <hyperlink ref="T95" r:id="rId62" xr:uid="{F7061C64-34C4-48B4-8B36-7B5D23A534CF}"/>
    <hyperlink ref="T96" r:id="rId63" xr:uid="{10C28EC9-DC2E-4413-96DC-15C5FE5C05F0}"/>
    <hyperlink ref="T97" r:id="rId64" xr:uid="{5E6D2E9D-5B6B-436D-AD5E-43B2D21C0445}"/>
    <hyperlink ref="T99" r:id="rId65" xr:uid="{3B46DC1D-2852-4A4A-8992-1F7558087F02}"/>
  </hyperlinks>
  <pageMargins left="0.7" right="0.7" top="0.75" bottom="0.75" header="0.3" footer="0.3"/>
  <drawing r:id="rId66"/>
  <legacyDrawing r:id="rId6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45"/>
  <sheetViews>
    <sheetView zoomScaleNormal="100" workbookViewId="0">
      <selection activeCell="D13" sqref="D13"/>
    </sheetView>
  </sheetViews>
  <sheetFormatPr defaultRowHeight="15"/>
  <cols>
    <col min="1" max="1" width="54.90625" style="2" customWidth="1"/>
  </cols>
  <sheetData>
    <row r="1" spans="1:1">
      <c r="A1" s="3" t="s">
        <v>12</v>
      </c>
    </row>
    <row r="2" spans="1:1">
      <c r="A2" s="1" t="s">
        <v>739</v>
      </c>
    </row>
    <row r="3" spans="1:1">
      <c r="A3" s="1" t="s">
        <v>5</v>
      </c>
    </row>
    <row r="4" spans="1:1">
      <c r="A4" s="1" t="s">
        <v>6</v>
      </c>
    </row>
    <row r="5" spans="1:1">
      <c r="A5" s="1" t="s">
        <v>7</v>
      </c>
    </row>
    <row r="6" spans="1:1">
      <c r="A6" s="1" t="s">
        <v>8</v>
      </c>
    </row>
    <row r="7" spans="1:1">
      <c r="A7" s="1" t="s">
        <v>9</v>
      </c>
    </row>
    <row r="8" spans="1:1">
      <c r="A8" s="1" t="s">
        <v>76</v>
      </c>
    </row>
    <row r="9" spans="1:1">
      <c r="A9" s="1" t="s">
        <v>10</v>
      </c>
    </row>
    <row r="11" spans="1:1">
      <c r="A11" s="3" t="s">
        <v>14</v>
      </c>
    </row>
    <row r="12" spans="1:1">
      <c r="A12" s="2" t="s">
        <v>15</v>
      </c>
    </row>
    <row r="13" spans="1:1">
      <c r="A13" s="2" t="s">
        <v>82</v>
      </c>
    </row>
    <row r="15" spans="1:1">
      <c r="A15" s="3" t="s">
        <v>18</v>
      </c>
    </row>
    <row r="16" spans="1:1">
      <c r="A16" s="2" t="s">
        <v>19</v>
      </c>
    </row>
    <row r="17" spans="1:1">
      <c r="A17" s="2" t="s">
        <v>20</v>
      </c>
    </row>
    <row r="18" spans="1:1">
      <c r="A18" s="2" t="s">
        <v>22</v>
      </c>
    </row>
    <row r="19" spans="1:1">
      <c r="A19" s="2" t="s">
        <v>23</v>
      </c>
    </row>
    <row r="21" spans="1:1">
      <c r="A21" s="3" t="s">
        <v>35</v>
      </c>
    </row>
    <row r="22" spans="1:1">
      <c r="A22" s="4">
        <v>2016</v>
      </c>
    </row>
    <row r="23" spans="1:1">
      <c r="A23" s="4">
        <v>2017</v>
      </c>
    </row>
    <row r="24" spans="1:1">
      <c r="A24" s="4">
        <v>2018</v>
      </c>
    </row>
    <row r="25" spans="1:1">
      <c r="A25" s="4">
        <v>2019</v>
      </c>
    </row>
    <row r="26" spans="1:1">
      <c r="A26" s="4">
        <v>2020</v>
      </c>
    </row>
    <row r="27" spans="1:1">
      <c r="A27" s="4">
        <v>2021</v>
      </c>
    </row>
    <row r="28" spans="1:1">
      <c r="A28" s="4">
        <v>2022</v>
      </c>
    </row>
    <row r="29" spans="1:1">
      <c r="A29" s="4"/>
    </row>
    <row r="30" spans="1:1">
      <c r="A30" s="3" t="s">
        <v>47</v>
      </c>
    </row>
    <row r="31" spans="1:1">
      <c r="A31" s="2" t="s">
        <v>52</v>
      </c>
    </row>
    <row r="32" spans="1:1">
      <c r="A32" s="2" t="s">
        <v>49</v>
      </c>
    </row>
    <row r="33" spans="1:1">
      <c r="A33" s="2" t="s">
        <v>50</v>
      </c>
    </row>
    <row r="34" spans="1:1">
      <c r="A34" s="2" t="s">
        <v>51</v>
      </c>
    </row>
    <row r="36" spans="1:1">
      <c r="A36" s="3" t="s">
        <v>53</v>
      </c>
    </row>
    <row r="37" spans="1:1">
      <c r="A37" s="2" t="s">
        <v>66</v>
      </c>
    </row>
    <row r="38" spans="1:1">
      <c r="A38" s="2" t="s">
        <v>67</v>
      </c>
    </row>
    <row r="39" spans="1:1">
      <c r="A39" s="2" t="s">
        <v>69</v>
      </c>
    </row>
    <row r="40" spans="1:1">
      <c r="A40" s="2" t="s">
        <v>70</v>
      </c>
    </row>
    <row r="41" spans="1:1">
      <c r="A41" s="2" t="s">
        <v>71</v>
      </c>
    </row>
    <row r="43" spans="1:1">
      <c r="A43" s="3" t="s">
        <v>91</v>
      </c>
    </row>
    <row r="44" spans="1:1">
      <c r="A44" s="2" t="s">
        <v>87</v>
      </c>
    </row>
    <row r="45" spans="1:1">
      <c r="A45" s="2" t="s">
        <v>89</v>
      </c>
    </row>
  </sheetData>
  <phoneticPr fontId="3"/>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成果報告書</vt:lpstr>
      <vt:lpstr>申請一覧</vt:lpstr>
      <vt:lpstr>ドロップダウン</vt:lpstr>
      <vt:lpstr>成果報告書!Print_Area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yamanaka</dc:creator>
  <cp:lastModifiedBy>MORI Toshiyuki</cp:lastModifiedBy>
  <cp:lastPrinted>2021-01-12T06:38:14Z</cp:lastPrinted>
  <dcterms:created xsi:type="dcterms:W3CDTF">2014-03-11T05:28:50Z</dcterms:created>
  <dcterms:modified xsi:type="dcterms:W3CDTF">2025-10-22T06:23:41Z</dcterms:modified>
</cp:coreProperties>
</file>