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Z:\ACO\10_NIMS連携拠点推進制度\99.各年度様式\2025（R7）年度\"/>
    </mc:Choice>
  </mc:AlternateContent>
  <xr:revisionPtr revIDLastSave="0" documentId="13_ncr:1_{53CBB766-1EA3-482B-9A27-428427FA363E}" xr6:coauthVersionLast="47" xr6:coauthVersionMax="47" xr10:uidLastSave="{00000000-0000-0000-0000-000000000000}"/>
  <workbookProtection workbookAlgorithmName="SHA-512" workbookHashValue="dOJC4exAl8F6xZEnyGuGV10mBEPPg7IHc7dgScRnFmgs15/9Kmg62CL54EdlsvZr6nPG6ZtR7oSqR8y70hiD5g==" workbookSaltValue="Nfi0tp4sf2YO4xjk5+ZdRg==" workbookSpinCount="100000" lockStructure="1"/>
  <bookViews>
    <workbookView xWindow="2325" yWindow="585" windowWidth="17460" windowHeight="15255" xr2:uid="{00000000-000D-0000-FFFF-FFFF00000000}"/>
  </bookViews>
  <sheets>
    <sheet name="申込書" sheetId="13" r:id="rId1"/>
    <sheet name="過去課題ID" sheetId="15" state="hidden" r:id="rId2"/>
    <sheet name="ドロップダウン" sheetId="10" state="hidden" r:id="rId3"/>
  </sheets>
  <definedNames>
    <definedName name="_xlnm._FilterDatabase" localSheetId="1" hidden="1">過去課題ID!$A$1:$T$362</definedName>
    <definedName name="_xlnm.Print_Area" localSheetId="0">申込書!$A$1:$N$59</definedName>
    <definedName name="エネルギー・環境材料研究センター">テーブル2[エネルギー・環境材料研究センター]</definedName>
    <definedName name="センター">ドロップダウン!$A$2:$H$2</definedName>
    <definedName name="ナノアーキテクトニクス材料研究センター">テーブル6[ナノアーキテクトニクス材料研究センター]</definedName>
    <definedName name="マテリアル基盤研究センター">テーブル8[マテリアル基盤研究センター]</definedName>
    <definedName name="技術開発・共用部門">テーブル9[技術開発・共用部門]</definedName>
    <definedName name="構造材料研究センター">テーブル5[構造材料研究センター]</definedName>
    <definedName name="高分子・バイオ材料研究センター">テーブル7[高分子・バイオ材料研究センター]</definedName>
    <definedName name="磁性・スピントロニクス材料研究センター">テーブル4[磁性・スピントロニクス材料研究センター]</definedName>
    <definedName name="電子・光機能材料研究センター">テーブル3[電子・光機能材料研究センター]</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0" i="13" l="1"/>
  <c r="S3" i="15"/>
  <c r="N26" i="13" l="1"/>
  <c r="J26" i="13"/>
  <c r="T9" i="13"/>
  <c r="T3" i="15"/>
  <c r="S6" i="15"/>
  <c r="T11" i="13" l="1"/>
  <c r="C10" i="13" l="1"/>
  <c r="H7" i="13"/>
  <c r="L10" i="13"/>
  <c r="C9" i="13"/>
  <c r="D6" i="13"/>
  <c r="F7" i="13"/>
  <c r="N6" i="13"/>
  <c r="D7" i="13"/>
  <c r="J6" i="13"/>
  <c r="L6" i="13"/>
  <c r="F6" i="13"/>
  <c r="H6" i="13"/>
  <c r="M5" i="13"/>
  <c r="T8" i="13"/>
  <c r="C22" i="13" l="1"/>
  <c r="M22" i="13"/>
  <c r="G22" i="13"/>
  <c r="N47" i="13" l="1"/>
  <c r="N46" i="13"/>
  <c r="N49" i="13" l="1"/>
  <c r="T7" i="13" s="1"/>
  <c r="N50" i="13"/>
  <c r="G44" i="13"/>
  <c r="N44" i="13" s="1"/>
  <c r="G43" i="13"/>
  <c r="N43" i="13" s="1"/>
  <c r="G42" i="13"/>
  <c r="N42" i="13" s="1"/>
  <c r="G41" i="13"/>
  <c r="N41" i="13" s="1"/>
  <c r="T3" i="13" l="1"/>
  <c r="T2" i="13"/>
  <c r="N34" i="13" l="1"/>
  <c r="N33" i="13" l="1"/>
  <c r="N31" i="13"/>
  <c r="N30" i="13"/>
  <c r="N38" i="13"/>
  <c r="N39" i="13"/>
  <c r="N35" i="13" l="1"/>
  <c r="T5" i="13" s="1"/>
  <c r="N32" i="13"/>
  <c r="T4" i="13" s="1"/>
  <c r="T6" i="13" l="1"/>
  <c r="N36" i="13"/>
</calcChain>
</file>

<file path=xl/sharedStrings.xml><?xml version="1.0" encoding="utf-8"?>
<sst xmlns="http://schemas.openxmlformats.org/spreadsheetml/2006/main" count="2216" uniqueCount="1444">
  <si>
    <t>×</t>
    <phoneticPr fontId="6"/>
  </si>
  <si>
    <t>泊</t>
    <rPh sb="0" eb="1">
      <t>ト</t>
    </rPh>
    <phoneticPr fontId="6"/>
  </si>
  <si>
    <t>回</t>
    <rPh sb="0" eb="1">
      <t>カイ</t>
    </rPh>
    <phoneticPr fontId="6"/>
  </si>
  <si>
    <t>日</t>
    <rPh sb="0" eb="1">
      <t>ニチ</t>
    </rPh>
    <phoneticPr fontId="6"/>
  </si>
  <si>
    <t>人</t>
    <rPh sb="0" eb="1">
      <t>ヒト</t>
    </rPh>
    <phoneticPr fontId="6"/>
  </si>
  <si>
    <t>円</t>
    <rPh sb="0" eb="1">
      <t>エン</t>
    </rPh>
    <phoneticPr fontId="6"/>
  </si>
  <si>
    <t>往復</t>
    <rPh sb="0" eb="2">
      <t>オウフク</t>
    </rPh>
    <phoneticPr fontId="6"/>
  </si>
  <si>
    <t>学生：</t>
    <rPh sb="0" eb="2">
      <t>ガクセイ</t>
    </rPh>
    <phoneticPr fontId="6"/>
  </si>
  <si>
    <t>協働研究者のメリット</t>
    <phoneticPr fontId="6"/>
  </si>
  <si>
    <t>氏名</t>
    <rPh sb="0" eb="2">
      <t>シメイ</t>
    </rPh>
    <phoneticPr fontId="6"/>
  </si>
  <si>
    <t>グループ</t>
    <phoneticPr fontId="6"/>
  </si>
  <si>
    <t>職名</t>
    <rPh sb="0" eb="2">
      <t>ショクメイ</t>
    </rPh>
    <phoneticPr fontId="6"/>
  </si>
  <si>
    <t xml:space="preserve"> -select-</t>
  </si>
  <si>
    <t>実施体制・研究実施者</t>
    <rPh sb="0" eb="2">
      <t>ジッシ</t>
    </rPh>
    <rPh sb="2" eb="4">
      <t>タイセイ</t>
    </rPh>
    <phoneticPr fontId="6"/>
  </si>
  <si>
    <t>所属機関住所</t>
    <rPh sb="0" eb="2">
      <t>ショゾク</t>
    </rPh>
    <rPh sb="2" eb="4">
      <t>キカン</t>
    </rPh>
    <rPh sb="4" eb="6">
      <t>ジュウショ</t>
    </rPh>
    <phoneticPr fontId="6"/>
  </si>
  <si>
    <t>所属機関</t>
    <rPh sb="0" eb="2">
      <t>ショゾク</t>
    </rPh>
    <rPh sb="2" eb="4">
      <t>キカン</t>
    </rPh>
    <phoneticPr fontId="6"/>
  </si>
  <si>
    <t>新規</t>
    <rPh sb="0" eb="2">
      <t>シンキ</t>
    </rPh>
    <phoneticPr fontId="6"/>
  </si>
  <si>
    <t>継続</t>
    <rPh sb="0" eb="2">
      <t>ケイゾク</t>
    </rPh>
    <phoneticPr fontId="6"/>
  </si>
  <si>
    <t>新規／継続</t>
    <rPh sb="0" eb="2">
      <t>シンキ</t>
    </rPh>
    <rPh sb="3" eb="5">
      <t>ケイゾク</t>
    </rPh>
    <phoneticPr fontId="6"/>
  </si>
  <si>
    <t>申請枠</t>
    <rPh sb="0" eb="2">
      <t>シンセイ</t>
    </rPh>
    <rPh sb="2" eb="3">
      <t>ワク</t>
    </rPh>
    <phoneticPr fontId="6"/>
  </si>
  <si>
    <t>通常枠</t>
    <rPh sb="0" eb="2">
      <t>ツウジョウ</t>
    </rPh>
    <rPh sb="2" eb="3">
      <t>ワク</t>
    </rPh>
    <phoneticPr fontId="6"/>
  </si>
  <si>
    <t>受入予定期間</t>
    <rPh sb="0" eb="2">
      <t>ウケイレ</t>
    </rPh>
    <rPh sb="2" eb="4">
      <t>ヨテイ</t>
    </rPh>
    <rPh sb="4" eb="6">
      <t>キカン</t>
    </rPh>
    <phoneticPr fontId="6"/>
  </si>
  <si>
    <t>様式1</t>
    <rPh sb="0" eb="2">
      <t>ヨウシキ</t>
    </rPh>
    <phoneticPr fontId="6"/>
  </si>
  <si>
    <t>研究経費</t>
    <rPh sb="0" eb="2">
      <t>ケンキュウ</t>
    </rPh>
    <rPh sb="2" eb="4">
      <t>ケイヒ</t>
    </rPh>
    <phoneticPr fontId="6"/>
  </si>
  <si>
    <t>個</t>
    <rPh sb="0" eb="1">
      <t>コ</t>
    </rPh>
    <phoneticPr fontId="6"/>
  </si>
  <si>
    <t>時間</t>
    <rPh sb="0" eb="2">
      <t>ジカン</t>
    </rPh>
    <phoneticPr fontId="6"/>
  </si>
  <si>
    <t>可能性はない。</t>
    <phoneticPr fontId="6"/>
  </si>
  <si>
    <t>件</t>
    <rPh sb="0" eb="1">
      <t>ケン</t>
    </rPh>
    <phoneticPr fontId="6"/>
  </si>
  <si>
    <t>式</t>
    <rPh sb="0" eb="1">
      <t>シキ</t>
    </rPh>
    <phoneticPr fontId="6"/>
  </si>
  <si>
    <t>H29-</t>
    <phoneticPr fontId="6"/>
  </si>
  <si>
    <t>学生数</t>
    <rPh sb="0" eb="2">
      <t>ガクセイ</t>
    </rPh>
    <rPh sb="2" eb="3">
      <t>スウ</t>
    </rPh>
    <phoneticPr fontId="6"/>
  </si>
  <si>
    <t>教員・ポスドク数</t>
    <rPh sb="0" eb="2">
      <t>キョウイン</t>
    </rPh>
    <rPh sb="7" eb="8">
      <t>スウ</t>
    </rPh>
    <phoneticPr fontId="6"/>
  </si>
  <si>
    <t>学生滞在日数</t>
    <rPh sb="0" eb="2">
      <t>ガクセイ</t>
    </rPh>
    <rPh sb="2" eb="6">
      <t>タイザイニッスウ</t>
    </rPh>
    <phoneticPr fontId="6"/>
  </si>
  <si>
    <t>ホテル</t>
    <phoneticPr fontId="6"/>
  </si>
  <si>
    <t>ウィークリーマンション</t>
    <phoneticPr fontId="6"/>
  </si>
  <si>
    <t>ビジネスホテル</t>
    <phoneticPr fontId="6"/>
  </si>
  <si>
    <t>　来所回数</t>
    <phoneticPr fontId="6"/>
  </si>
  <si>
    <t>＝</t>
    <phoneticPr fontId="6"/>
  </si>
  <si>
    <t>NIMSでの滞在日数合計：</t>
    <phoneticPr fontId="6"/>
  </si>
  <si>
    <t>　教員・ポスドク：</t>
    <phoneticPr fontId="6"/>
  </si>
  <si>
    <t>教員・ポスドク滞在日数　</t>
    <rPh sb="0" eb="2">
      <t>キョウイン</t>
    </rPh>
    <rPh sb="7" eb="11">
      <t>タイザイニッスウ</t>
    </rPh>
    <phoneticPr fontId="6"/>
  </si>
  <si>
    <t>学生滞在日数　</t>
    <rPh sb="0" eb="2">
      <t>ガクセイ</t>
    </rPh>
    <rPh sb="2" eb="6">
      <t>タイザイニッスウ</t>
    </rPh>
    <phoneticPr fontId="6"/>
  </si>
  <si>
    <t>　交通費</t>
    <rPh sb="1" eb="4">
      <t>コウツウヒ</t>
    </rPh>
    <phoneticPr fontId="6"/>
  </si>
  <si>
    <t>　教員・ポスドク：</t>
    <phoneticPr fontId="6"/>
  </si>
  <si>
    <t>　宿泊費</t>
    <rPh sb="1" eb="4">
      <t>シュクハクヒ</t>
    </rPh>
    <phoneticPr fontId="6"/>
  </si>
  <si>
    <t>＝</t>
    <phoneticPr fontId="6"/>
  </si>
  <si>
    <t>＝</t>
    <phoneticPr fontId="6"/>
  </si>
  <si>
    <t>二の宮ハウス</t>
    <phoneticPr fontId="6"/>
  </si>
  <si>
    <t>交通費・宿泊費概算総額：</t>
    <phoneticPr fontId="6"/>
  </si>
  <si>
    <t>客員研究者等取扱規程に従い、NIMSに帰属させる。</t>
    <phoneticPr fontId="6"/>
  </si>
  <si>
    <t>　備考</t>
    <phoneticPr fontId="6"/>
  </si>
  <si>
    <t>教員・ポスドク：</t>
    <phoneticPr fontId="6"/>
  </si>
  <si>
    <t>NIMSの
受入担当者</t>
    <phoneticPr fontId="6"/>
  </si>
  <si>
    <t>協働研究者
（代表者）</t>
    <phoneticPr fontId="6"/>
  </si>
  <si>
    <t>研究タイトル</t>
    <phoneticPr fontId="6"/>
  </si>
  <si>
    <t>H30-</t>
    <phoneticPr fontId="6"/>
  </si>
  <si>
    <t>2019-</t>
    <phoneticPr fontId="6"/>
  </si>
  <si>
    <t>申請枠</t>
    <phoneticPr fontId="6"/>
  </si>
  <si>
    <t>MM/DD</t>
    <phoneticPr fontId="6"/>
  </si>
  <si>
    <t>MM/DD</t>
    <phoneticPr fontId="6"/>
  </si>
  <si>
    <t>～</t>
    <phoneticPr fontId="6"/>
  </si>
  <si>
    <t>新規／継続</t>
    <phoneticPr fontId="6"/>
  </si>
  <si>
    <t>使用を希望する
NIMS共用設備</t>
    <phoneticPr fontId="6"/>
  </si>
  <si>
    <t>受入研究者のメリット</t>
    <phoneticPr fontId="6"/>
  </si>
  <si>
    <t>教員滞在日数</t>
    <rPh sb="0" eb="2">
      <t>キョウイン</t>
    </rPh>
    <rPh sb="2" eb="6">
      <t>タイザイニッスウ</t>
    </rPh>
    <phoneticPr fontId="6"/>
  </si>
  <si>
    <t>交通費・宿泊費合計</t>
    <rPh sb="0" eb="2">
      <t>コウツウ</t>
    </rPh>
    <rPh sb="2" eb="3">
      <t>ヒ</t>
    </rPh>
    <rPh sb="4" eb="7">
      <t>シュクハクヒ</t>
    </rPh>
    <rPh sb="7" eb="9">
      <t>ゴウケイ</t>
    </rPh>
    <phoneticPr fontId="6"/>
  </si>
  <si>
    <t>知的財産権</t>
    <rPh sb="0" eb="5">
      <t>チテキザイサンケン</t>
    </rPh>
    <phoneticPr fontId="6"/>
  </si>
  <si>
    <t>利用する宿泊施設</t>
    <rPh sb="0" eb="2">
      <t>リヨウ</t>
    </rPh>
    <rPh sb="4" eb="8">
      <t>シュクハクシセツ</t>
    </rPh>
    <phoneticPr fontId="6"/>
  </si>
  <si>
    <t>　本研究の実施により共有知財等が発生する可能性がある場合は以下を選択。</t>
    <phoneticPr fontId="6"/>
  </si>
  <si>
    <t>×</t>
    <phoneticPr fontId="6"/>
  </si>
  <si>
    <t xml:space="preserve">（継続の場合）過去採択回数＝ </t>
    <phoneticPr fontId="6"/>
  </si>
  <si>
    <t>備考</t>
    <rPh sb="0" eb="2">
      <t>ビコウ</t>
    </rPh>
    <phoneticPr fontId="6"/>
  </si>
  <si>
    <t>2020-</t>
    <phoneticPr fontId="6"/>
  </si>
  <si>
    <t>歳</t>
    <rPh sb="0" eb="1">
      <t>サイ</t>
    </rPh>
    <phoneticPr fontId="6"/>
  </si>
  <si>
    <r>
      <t>　研究計画</t>
    </r>
    <r>
      <rPr>
        <sz val="10"/>
        <color theme="1"/>
        <rFont val="游ゴシック"/>
        <family val="3"/>
        <charset val="128"/>
      </rPr>
      <t>（これまでの連携の経緯も記載）　</t>
    </r>
    <r>
      <rPr>
        <sz val="7.5"/>
        <color theme="1"/>
        <rFont val="游ゴシック"/>
        <family val="3"/>
        <charset val="128"/>
      </rPr>
      <t>※セル内での改行はAlt+Enter　※必要に応じて行の高さを調整してください</t>
    </r>
    <rPh sb="41" eb="43">
      <t>ヒツヨウ</t>
    </rPh>
    <rPh sb="44" eb="45">
      <t>オウ</t>
    </rPh>
    <rPh sb="47" eb="48">
      <t>ギョウ</t>
    </rPh>
    <rPh sb="49" eb="50">
      <t>タカ</t>
    </rPh>
    <rPh sb="52" eb="54">
      <t>チョウセイ</t>
    </rPh>
    <phoneticPr fontId="6"/>
  </si>
  <si>
    <r>
      <t>　知的財産権等の取扱いについて　</t>
    </r>
    <r>
      <rPr>
        <sz val="10"/>
        <color theme="1"/>
        <rFont val="游ゴシック"/>
        <family val="3"/>
        <charset val="128"/>
      </rPr>
      <t>※必ず協働研究者に確認の上、記入してください。</t>
    </r>
    <phoneticPr fontId="6"/>
  </si>
  <si>
    <t>氏名</t>
    <rPh sb="0" eb="2">
      <t>シメイ</t>
    </rPh>
    <phoneticPr fontId="6"/>
  </si>
  <si>
    <t>所属</t>
    <rPh sb="0" eb="2">
      <t>ショゾク</t>
    </rPh>
    <phoneticPr fontId="6"/>
  </si>
  <si>
    <t>職名</t>
    <rPh sb="0" eb="2">
      <t>ショクメイ</t>
    </rPh>
    <phoneticPr fontId="6"/>
  </si>
  <si>
    <t>物財太郎</t>
    <phoneticPr fontId="6"/>
  </si>
  <si>
    <t>材料大学</t>
    <phoneticPr fontId="6"/>
  </si>
  <si>
    <t>博士課程2年</t>
    <phoneticPr fontId="6"/>
  </si>
  <si>
    <t>身分</t>
    <rPh sb="0" eb="2">
      <t>ミブン</t>
    </rPh>
    <phoneticPr fontId="6"/>
  </si>
  <si>
    <t>研究テーマ・課題名</t>
    <rPh sb="0" eb="2">
      <t>ケンキュウ</t>
    </rPh>
    <rPh sb="6" eb="9">
      <t>カダイメイ</t>
    </rPh>
    <phoneticPr fontId="6"/>
  </si>
  <si>
    <t>NIMS内公募申請状況</t>
    <rPh sb="4" eb="5">
      <t>ナイ</t>
    </rPh>
    <rPh sb="5" eb="7">
      <t>コウボ</t>
    </rPh>
    <rPh sb="7" eb="9">
      <t>シンセイ</t>
    </rPh>
    <rPh sb="9" eb="11">
      <t>ジョウキョウ</t>
    </rPh>
    <phoneticPr fontId="6"/>
  </si>
  <si>
    <t>NIMS内公募制度名</t>
    <rPh sb="4" eb="5">
      <t>ナイ</t>
    </rPh>
    <rPh sb="5" eb="10">
      <t>コウボセイドメイ</t>
    </rPh>
    <phoneticPr fontId="6"/>
  </si>
  <si>
    <t>2021-</t>
    <phoneticPr fontId="6"/>
  </si>
  <si>
    <t>KOSEN枠</t>
    <rPh sb="5" eb="6">
      <t>ワク</t>
    </rPh>
    <phoneticPr fontId="6"/>
  </si>
  <si>
    <t>回</t>
    <rPh sb="0" eb="1">
      <t>カイ</t>
    </rPh>
    <phoneticPr fontId="6"/>
  </si>
  <si>
    <t>NIMS外出張</t>
    <phoneticPr fontId="6"/>
  </si>
  <si>
    <t>事務局用</t>
    <rPh sb="0" eb="3">
      <t>ジムキョク</t>
    </rPh>
    <rPh sb="3" eb="4">
      <t>ヨウ</t>
    </rPh>
    <phoneticPr fontId="6"/>
  </si>
  <si>
    <r>
      <t>NIMS外出張</t>
    </r>
    <r>
      <rPr>
        <sz val="10"/>
        <color theme="1"/>
        <rFont val="游ゴシック"/>
        <family val="3"/>
        <charset val="128"/>
      </rPr>
      <t>（KOSEN枠のみ）</t>
    </r>
    <rPh sb="4" eb="5">
      <t>ガイ</t>
    </rPh>
    <rPh sb="5" eb="7">
      <t>シュッチョウ</t>
    </rPh>
    <rPh sb="13" eb="14">
      <t>ワク</t>
    </rPh>
    <phoneticPr fontId="6"/>
  </si>
  <si>
    <t>交通費</t>
    <rPh sb="0" eb="2">
      <t>コウツウ</t>
    </rPh>
    <rPh sb="2" eb="3">
      <t>ヒ</t>
    </rPh>
    <phoneticPr fontId="6"/>
  </si>
  <si>
    <t>宿泊費</t>
    <rPh sb="0" eb="3">
      <t>シュクハクヒ</t>
    </rPh>
    <phoneticPr fontId="6"/>
  </si>
  <si>
    <t>出張目的・用務先：</t>
    <rPh sb="0" eb="2">
      <t>シュッチョウ</t>
    </rPh>
    <rPh sb="2" eb="4">
      <t>モクテキ</t>
    </rPh>
    <rPh sb="5" eb="7">
      <t>ヨウム</t>
    </rPh>
    <rPh sb="7" eb="8">
      <t>サキ</t>
    </rPh>
    <phoneticPr fontId="6"/>
  </si>
  <si>
    <t>（例）○○会議出席（大阪市）</t>
    <phoneticPr fontId="6"/>
  </si>
  <si>
    <t>NIMS外出張費合計　</t>
    <rPh sb="4" eb="5">
      <t>ガイ</t>
    </rPh>
    <rPh sb="5" eb="7">
      <t>シュッチョウ</t>
    </rPh>
    <rPh sb="7" eb="8">
      <t>ヒ</t>
    </rPh>
    <rPh sb="8" eb="10">
      <t>ゴウケイ</t>
    </rPh>
    <phoneticPr fontId="6"/>
  </si>
  <si>
    <t>H28-</t>
    <phoneticPr fontId="6"/>
  </si>
  <si>
    <t>教員・ポスドク：</t>
    <phoneticPr fontId="6"/>
  </si>
  <si>
    <t>学生：</t>
    <phoneticPr fontId="6"/>
  </si>
  <si>
    <t>協働研究者の所属機関との共有とする。（知財創出時は必要に応じて別途契約を締結）</t>
    <phoneticPr fontId="6"/>
  </si>
  <si>
    <r>
      <t>採択金額</t>
    </r>
    <r>
      <rPr>
        <sz val="6"/>
        <rFont val="游ゴシック"/>
        <family val="3"/>
        <charset val="128"/>
      </rPr>
      <t>又は</t>
    </r>
    <r>
      <rPr>
        <sz val="8"/>
        <rFont val="游ゴシック"/>
        <family val="3"/>
        <charset val="128"/>
      </rPr>
      <t>申請金額</t>
    </r>
    <rPh sb="0" eb="2">
      <t>サイタク</t>
    </rPh>
    <rPh sb="2" eb="4">
      <t>キンガク</t>
    </rPh>
    <rPh sb="4" eb="5">
      <t>マタ</t>
    </rPh>
    <rPh sb="6" eb="10">
      <t>シンセイキンガク</t>
    </rPh>
    <phoneticPr fontId="6"/>
  </si>
  <si>
    <t>2022-</t>
    <phoneticPr fontId="6"/>
  </si>
  <si>
    <r>
      <t>　</t>
    </r>
    <r>
      <rPr>
        <b/>
        <u/>
        <sz val="10"/>
        <color theme="1"/>
        <rFont val="游ゴシック"/>
        <family val="3"/>
        <charset val="128"/>
      </rPr>
      <t>実施体制</t>
    </r>
    <r>
      <rPr>
        <b/>
        <sz val="9"/>
        <color theme="1"/>
        <rFont val="游ゴシック"/>
        <family val="3"/>
        <charset val="128"/>
      </rPr>
      <t>　</t>
    </r>
    <r>
      <rPr>
        <sz val="9"/>
        <color theme="1"/>
        <rFont val="游ゴシック"/>
        <family val="3"/>
        <charset val="128"/>
      </rPr>
      <t>研究実施者（本研究を実施する教員・ポスドク及び学生。代表者を含む。）</t>
    </r>
    <rPh sb="32" eb="35">
      <t>ダイヒョウシャ</t>
    </rPh>
    <rPh sb="36" eb="37">
      <t>フク</t>
    </rPh>
    <phoneticPr fontId="6"/>
  </si>
  <si>
    <t>-select-</t>
    <phoneticPr fontId="6"/>
  </si>
  <si>
    <t>部門長</t>
    <rPh sb="0" eb="3">
      <t>ブモンチョウ</t>
    </rPh>
    <phoneticPr fontId="6"/>
  </si>
  <si>
    <t>分野長</t>
    <rPh sb="0" eb="3">
      <t>ブンヤチョウ</t>
    </rPh>
    <phoneticPr fontId="6"/>
  </si>
  <si>
    <t>グループリーダー</t>
    <phoneticPr fontId="6"/>
  </si>
  <si>
    <t>主席研究員</t>
    <rPh sb="0" eb="5">
      <t>シュセキケンキュウイン</t>
    </rPh>
    <phoneticPr fontId="6"/>
  </si>
  <si>
    <t>主幹研究員</t>
    <rPh sb="0" eb="2">
      <t>シュカン</t>
    </rPh>
    <rPh sb="2" eb="5">
      <t>ケンキュウイン</t>
    </rPh>
    <phoneticPr fontId="6"/>
  </si>
  <si>
    <t>主任研究員</t>
    <rPh sb="0" eb="5">
      <t>シュニンケンキュウイン</t>
    </rPh>
    <phoneticPr fontId="6"/>
  </si>
  <si>
    <t>研究員</t>
    <rPh sb="0" eb="3">
      <t>ケンキュウイン</t>
    </rPh>
    <phoneticPr fontId="6"/>
  </si>
  <si>
    <t>分子機能化学グループ</t>
  </si>
  <si>
    <t>電子機能高分子グループ</t>
  </si>
  <si>
    <t>バイオセラミックスグループ</t>
  </si>
  <si>
    <t>生体組織再生材料グループ</t>
  </si>
  <si>
    <t>バイオポリマーグループ</t>
  </si>
  <si>
    <t>スマートポリマーグループ</t>
  </si>
  <si>
    <t>医療応用ソフトマターグループ</t>
  </si>
  <si>
    <t>メカノバイオロジーグループ</t>
  </si>
  <si>
    <t>分子メカトロニクスグループ</t>
  </si>
  <si>
    <t>プリンテッドエレクトロニクスグループ</t>
  </si>
  <si>
    <t>電子セラミックスグループ</t>
  </si>
  <si>
    <t>ナノ電子デバイス材料グループ</t>
  </si>
  <si>
    <t>超伝導システムグループ</t>
  </si>
  <si>
    <t>電気化学センサグループ</t>
  </si>
  <si>
    <t>嗅覚センサグループ</t>
  </si>
  <si>
    <t>次世代半導体グループ</t>
  </si>
  <si>
    <t>光学単結晶グループ</t>
  </si>
  <si>
    <t>ナノフォトニクスグループ</t>
  </si>
  <si>
    <t>二次電池材料グループ</t>
  </si>
  <si>
    <t>太陽光発電材料グループ</t>
  </si>
  <si>
    <t>電池材料解析グループ</t>
  </si>
  <si>
    <t>熱電材料グループ</t>
  </si>
  <si>
    <t>磁気冷凍システムグループ</t>
  </si>
  <si>
    <t>磁気記録材料グループ</t>
  </si>
  <si>
    <t>スピントロニクスグループ</t>
  </si>
  <si>
    <t>スピン物性グループ</t>
  </si>
  <si>
    <t>スピンエネルギーグループ</t>
  </si>
  <si>
    <t>磁性理論グループ</t>
  </si>
  <si>
    <t>超耐熱材料グループ</t>
  </si>
  <si>
    <t>計算構造材料グループ</t>
  </si>
  <si>
    <t>疲労特性グループ</t>
  </si>
  <si>
    <t>耐食材料グループ</t>
  </si>
  <si>
    <t>鉄鋼材料グループ</t>
  </si>
  <si>
    <t>溶接・接合技術グループ</t>
  </si>
  <si>
    <t>セラミックス基複合材料グループ</t>
  </si>
  <si>
    <t>熱エネルギー変換材料グループ</t>
  </si>
  <si>
    <t>ソフト化学グループ</t>
  </si>
  <si>
    <t>超分子グループ</t>
  </si>
  <si>
    <t>半導体ナノ構造物質グループ</t>
  </si>
  <si>
    <t>機能性ナノマテリアルグループ</t>
  </si>
  <si>
    <t>フロンティア分子グループ</t>
  </si>
  <si>
    <t>光機能分子材料グループ</t>
  </si>
  <si>
    <t>ナノ粒子グループ</t>
  </si>
  <si>
    <t>量子物質創製グループ</t>
  </si>
  <si>
    <t>超薄膜エレクトロニクスグループ</t>
  </si>
  <si>
    <t>ナノ光制御グループ</t>
  </si>
  <si>
    <t>表面量子相物質グループ</t>
  </si>
  <si>
    <t>量子デバイス工学グループ</t>
  </si>
  <si>
    <t>量子物質特性グループ</t>
  </si>
  <si>
    <t>２次元系量子材料グループ</t>
  </si>
  <si>
    <t>ナノプローブグループ</t>
  </si>
  <si>
    <t>電子顕微鏡グループ</t>
  </si>
  <si>
    <t>光電子分光グループ</t>
  </si>
  <si>
    <t>データ駆動高分子設計グループ</t>
  </si>
  <si>
    <t>材料創製グループ</t>
  </si>
  <si>
    <t>副部門長</t>
    <rPh sb="0" eb="4">
      <t>フクブモンチョウ</t>
    </rPh>
    <phoneticPr fontId="6"/>
  </si>
  <si>
    <t>上席研究員</t>
    <rPh sb="0" eb="5">
      <t>ジョウセキケンキュウイン</t>
    </rPh>
    <phoneticPr fontId="6"/>
  </si>
  <si>
    <t>教員・ポスドク</t>
    <rPh sb="0" eb="2">
      <t>キョウイン</t>
    </rPh>
    <phoneticPr fontId="6"/>
  </si>
  <si>
    <t>学生</t>
    <rPh sb="0" eb="2">
      <t>ガクセイ</t>
    </rPh>
    <phoneticPr fontId="6"/>
  </si>
  <si>
    <t>（例）学生</t>
    <rPh sb="1" eb="2">
      <t>レイ</t>
    </rPh>
    <rPh sb="3" eb="5">
      <t>ガクセイ</t>
    </rPh>
    <phoneticPr fontId="6"/>
  </si>
  <si>
    <t>過去採択回数</t>
    <rPh sb="0" eb="6">
      <t>カコサイタクカイスウ</t>
    </rPh>
    <phoneticPr fontId="6"/>
  </si>
  <si>
    <t>所属機関</t>
    <rPh sb="0" eb="4">
      <t>ショゾクキカン</t>
    </rPh>
    <phoneticPr fontId="6"/>
  </si>
  <si>
    <t>NIMS受入研究者</t>
    <rPh sb="4" eb="9">
      <t>ウケイレケンキュウシャ</t>
    </rPh>
    <phoneticPr fontId="6"/>
  </si>
  <si>
    <t>支援開始年度</t>
    <rPh sb="0" eb="6">
      <t>シエンカイシネンド</t>
    </rPh>
    <phoneticPr fontId="6"/>
  </si>
  <si>
    <t>通番</t>
    <rPh sb="0" eb="2">
      <t>ツウバン</t>
    </rPh>
    <phoneticPr fontId="6"/>
  </si>
  <si>
    <t>ID下3桁</t>
    <rPh sb="2" eb="3">
      <t>シモ</t>
    </rPh>
    <rPh sb="4" eb="5">
      <t>ケタ</t>
    </rPh>
    <phoneticPr fontId="6"/>
  </si>
  <si>
    <t>通し番号</t>
    <rPh sb="0" eb="1">
      <t>トオ</t>
    </rPh>
    <rPh sb="2" eb="4">
      <t>バンゴウ</t>
    </rPh>
    <phoneticPr fontId="6"/>
  </si>
  <si>
    <t>西暦</t>
    <rPh sb="0" eb="2">
      <t>セイレキ</t>
    </rPh>
    <phoneticPr fontId="6"/>
  </si>
  <si>
    <t>協働研究者氏名</t>
    <rPh sb="0" eb="5">
      <t>キョウドウケンキュウシャ</t>
    </rPh>
    <rPh sb="5" eb="7">
      <t>シメイ</t>
    </rPh>
    <phoneticPr fontId="6"/>
  </si>
  <si>
    <t>備考</t>
    <rPh sb="0" eb="2">
      <t>ビコウ</t>
    </rPh>
    <phoneticPr fontId="7"/>
  </si>
  <si>
    <t>板倉明子</t>
  </si>
  <si>
    <t>高木祥示</t>
  </si>
  <si>
    <t>教授</t>
  </si>
  <si>
    <t>高野義彦</t>
  </si>
  <si>
    <t>長尾雅則</t>
  </si>
  <si>
    <t>坂牛健</t>
  </si>
  <si>
    <t>西原寛</t>
  </si>
  <si>
    <t>寺嶋太一</t>
  </si>
  <si>
    <t>高畠敏郎</t>
  </si>
  <si>
    <t>佐原亮二,寺倉清之</t>
  </si>
  <si>
    <t>大谷博司</t>
  </si>
  <si>
    <t>東北大学</t>
  </si>
  <si>
    <t>清水禎</t>
  </si>
  <si>
    <t>飯島隆広</t>
  </si>
  <si>
    <t>山形大学</t>
  </si>
  <si>
    <t>准教授</t>
  </si>
  <si>
    <t>後藤和馬</t>
  </si>
  <si>
    <t>岡山大学</t>
  </si>
  <si>
    <t>土谷浩一</t>
  </si>
  <si>
    <t>向井敏司</t>
  </si>
  <si>
    <t>神戸大学</t>
  </si>
  <si>
    <t>武田良彦</t>
  </si>
  <si>
    <t>及川英俊</t>
  </si>
  <si>
    <t>東北大学多元物質科学研究所</t>
  </si>
  <si>
    <t>菅原仁</t>
  </si>
  <si>
    <t>神戸大学理学研究科</t>
  </si>
  <si>
    <t>前畑京介</t>
  </si>
  <si>
    <t>九州大学大学院工学研究院エネルギー量子工学部門</t>
  </si>
  <si>
    <t>吉武道子</t>
  </si>
  <si>
    <t>兼松秀行</t>
  </si>
  <si>
    <t>国立高等専門学校機構鈴鹿工業高等専門学校</t>
  </si>
  <si>
    <t>山田和彦</t>
  </si>
  <si>
    <t>高知大学</t>
  </si>
  <si>
    <t>特任講師</t>
  </si>
  <si>
    <t>久保祥一</t>
  </si>
  <si>
    <t>松井龍之介</t>
  </si>
  <si>
    <t>三重大学</t>
  </si>
  <si>
    <t>立木実</t>
  </si>
  <si>
    <t>林忠之</t>
  </si>
  <si>
    <t>仙台高等専門学校</t>
  </si>
  <si>
    <t>大窪貴洋</t>
  </si>
  <si>
    <t>千葉大学大学院</t>
  </si>
  <si>
    <t>岡本章玄</t>
  </si>
  <si>
    <t>北島正章</t>
  </si>
  <si>
    <t>北海道大学</t>
  </si>
  <si>
    <t>磯部雅朗</t>
  </si>
  <si>
    <t>秋光純</t>
  </si>
  <si>
    <t>岡山大学異分野基礎科学研究所</t>
  </si>
  <si>
    <t>塚越一仁</t>
  </si>
  <si>
    <t>菊池章弘</t>
  </si>
  <si>
    <t>高尾智明</t>
  </si>
  <si>
    <t>上智大学</t>
  </si>
  <si>
    <t>山崎智彦</t>
  </si>
  <si>
    <t>右田聖</t>
  </si>
  <si>
    <t>助教</t>
  </si>
  <si>
    <t>武田隆史</t>
  </si>
  <si>
    <t>山根久典</t>
  </si>
  <si>
    <t>木本浩司</t>
  </si>
  <si>
    <t>肖英紀</t>
  </si>
  <si>
    <t>秋田大学</t>
  </si>
  <si>
    <t>長谷正司</t>
  </si>
  <si>
    <t>黒江晴彦</t>
  </si>
  <si>
    <t>今中康貴</t>
  </si>
  <si>
    <t>満田節生</t>
  </si>
  <si>
    <t>東京理科大学</t>
  </si>
  <si>
    <t>鈴木達</t>
  </si>
  <si>
    <t>松田厚範</t>
  </si>
  <si>
    <t>豊橋技術科学大学</t>
  </si>
  <si>
    <t>中野裕美</t>
  </si>
  <si>
    <t>許亜</t>
  </si>
  <si>
    <t>蔡安邦</t>
  </si>
  <si>
    <t>東北大学多元研</t>
  </si>
  <si>
    <t>廣本祥子</t>
  </si>
  <si>
    <t>川越大輔</t>
  </si>
  <si>
    <t>小山工業高等専門学校</t>
  </si>
  <si>
    <t>中西尚志</t>
  </si>
  <si>
    <t>木村睦</t>
  </si>
  <si>
    <t>信州大学</t>
  </si>
  <si>
    <t>JoelHenzie</t>
  </si>
  <si>
    <t>朝日透</t>
  </si>
  <si>
    <t>早稲田大学理工学術院</t>
  </si>
  <si>
    <t>宝野和博</t>
  </si>
  <si>
    <t>岡本聡</t>
  </si>
  <si>
    <t>西川慶</t>
  </si>
  <si>
    <t>松島永佳</t>
  </si>
  <si>
    <t>松本明善</t>
  </si>
  <si>
    <t>尾崎壽紀</t>
  </si>
  <si>
    <t>関西学院大学</t>
  </si>
  <si>
    <t>専任講師</t>
  </si>
  <si>
    <t>御手洗容子</t>
  </si>
  <si>
    <t>松田光弘</t>
  </si>
  <si>
    <t>熊本大学大学院先端科学研究部</t>
  </si>
  <si>
    <t>中西淳</t>
  </si>
  <si>
    <t>伊原正喜</t>
  </si>
  <si>
    <t>間宮広明</t>
  </si>
  <si>
    <t>磯野拓也</t>
  </si>
  <si>
    <t>北海道大学大学院工学研究院</t>
  </si>
  <si>
    <t>内藤昌信</t>
  </si>
  <si>
    <t>藤井義久</t>
  </si>
  <si>
    <t>不動寺浩</t>
  </si>
  <si>
    <t>早川知克</t>
  </si>
  <si>
    <t>名古屋工業大学</t>
  </si>
  <si>
    <t>吉川千晶</t>
  </si>
  <si>
    <t>中路正</t>
  </si>
  <si>
    <t>富山大学大学院</t>
  </si>
  <si>
    <t>中川聡</t>
  </si>
  <si>
    <t>京都大学大学院農学研究科</t>
  </si>
  <si>
    <t>樋口昌芳</t>
  </si>
  <si>
    <t>牧英之</t>
  </si>
  <si>
    <t>慶應義塾大学理工学部</t>
  </si>
  <si>
    <t>福田知博</t>
  </si>
  <si>
    <t>富山高等専門学校物質化学工学科</t>
  </si>
  <si>
    <t>若山裕</t>
  </si>
  <si>
    <t>廣芝伸哉</t>
  </si>
  <si>
    <t>打越哲郎</t>
  </si>
  <si>
    <t>松田元秀</t>
  </si>
  <si>
    <t>田村亮</t>
  </si>
  <si>
    <t>田中宗</t>
  </si>
  <si>
    <t>早稲田大学高等研究所</t>
  </si>
  <si>
    <t>野口秀典</t>
  </si>
  <si>
    <t>高井まどか</t>
  </si>
  <si>
    <t>東京大学大学院工学研究科</t>
  </si>
  <si>
    <t>伊藤勉</t>
  </si>
  <si>
    <t>香川高等専門学校</t>
  </si>
  <si>
    <t>森田孝治</t>
  </si>
  <si>
    <t>古瀬裕章</t>
  </si>
  <si>
    <t>北見工業大学</t>
  </si>
  <si>
    <t>田村堅志</t>
  </si>
  <si>
    <t>藤永薫</t>
  </si>
  <si>
    <t>金沢工業大学</t>
  </si>
  <si>
    <t>國仙久雄</t>
  </si>
  <si>
    <t>東京学芸大学</t>
  </si>
  <si>
    <t>田中博美</t>
  </si>
  <si>
    <t>米子工業高等専門学校</t>
  </si>
  <si>
    <t>菊池正紀</t>
  </si>
  <si>
    <t>竹内あかり</t>
  </si>
  <si>
    <t>信州大学理学部</t>
  </si>
  <si>
    <t>横井裕之</t>
  </si>
  <si>
    <t>熊本大学</t>
  </si>
  <si>
    <t>森利之</t>
  </si>
  <si>
    <t>森永隆史、佐藤司</t>
  </si>
  <si>
    <t>鶴岡高等工業専門学校</t>
  </si>
  <si>
    <t>渡邊誠</t>
  </si>
  <si>
    <t>奥村真彦</t>
  </si>
  <si>
    <t>内田健一</t>
  </si>
  <si>
    <t>安東秀</t>
  </si>
  <si>
    <t>北陸先端科学技術大学院大学</t>
  </si>
  <si>
    <t>竹口竜弥</t>
  </si>
  <si>
    <t>岩手大学</t>
  </si>
  <si>
    <t>柳田真利</t>
  </si>
  <si>
    <t>沈青</t>
  </si>
  <si>
    <t>電気通信大学</t>
  </si>
  <si>
    <t>中村照美</t>
  </si>
  <si>
    <t>鳥塚史郎</t>
  </si>
  <si>
    <t>兵庫県立大学大学院</t>
  </si>
  <si>
    <t>吉川英樹</t>
  </si>
  <si>
    <t>竹中康司</t>
  </si>
  <si>
    <t>名古屋大学</t>
  </si>
  <si>
    <t>須田聖一</t>
  </si>
  <si>
    <t>静岡大学</t>
  </si>
  <si>
    <t>高際良樹</t>
  </si>
  <si>
    <t>池田輝之</t>
  </si>
  <si>
    <t>茨城大学</t>
  </si>
  <si>
    <t>早出広司</t>
  </si>
  <si>
    <t>東京農工大学</t>
  </si>
  <si>
    <t>中根茂行</t>
  </si>
  <si>
    <t>石井聡</t>
  </si>
  <si>
    <t>東京電機大学</t>
  </si>
  <si>
    <t>伴野信哉</t>
  </si>
  <si>
    <t>谷貝剛</t>
  </si>
  <si>
    <t>山口和夫</t>
  </si>
  <si>
    <t>神奈川大学</t>
  </si>
  <si>
    <t>村井俊介</t>
  </si>
  <si>
    <t>京都大学</t>
  </si>
  <si>
    <t>高田和典</t>
  </si>
  <si>
    <t>入山恭寿</t>
  </si>
  <si>
    <t>荏原充宏</t>
  </si>
  <si>
    <t>蟹江慧</t>
  </si>
  <si>
    <t>LokKumarShrestha</t>
  </si>
  <si>
    <t>山下裕司</t>
  </si>
  <si>
    <t>清野肇</t>
  </si>
  <si>
    <t>芝浦工業大学</t>
  </si>
  <si>
    <t>竹屋浩幸</t>
  </si>
  <si>
    <t>田中将嗣</t>
  </si>
  <si>
    <t>九州工業大学</t>
  </si>
  <si>
    <t>染川英俊</t>
  </si>
  <si>
    <t>松中大介</t>
  </si>
  <si>
    <t>中野智志</t>
  </si>
  <si>
    <t>篠崎彩子</t>
  </si>
  <si>
    <t>渡邊育夢</t>
  </si>
  <si>
    <t>松野崇</t>
  </si>
  <si>
    <t>鳥取大学</t>
  </si>
  <si>
    <t>瀬川浩代</t>
  </si>
  <si>
    <t>成澤雅紀</t>
  </si>
  <si>
    <t>大阪府立大学</t>
  </si>
  <si>
    <t>小林尚俊</t>
  </si>
  <si>
    <t>玉田靖</t>
  </si>
  <si>
    <t>吉田紘行</t>
  </si>
  <si>
    <t>古薗勉</t>
  </si>
  <si>
    <t>近畿大学</t>
  </si>
  <si>
    <t>増田卓也</t>
  </si>
  <si>
    <t>下村勝</t>
  </si>
  <si>
    <t>小泉聡</t>
  </si>
  <si>
    <t>藤井知</t>
  </si>
  <si>
    <t>沖縄工業高等専門学校</t>
  </si>
  <si>
    <t>山中晃徳</t>
  </si>
  <si>
    <t>木村昭夫</t>
  </si>
  <si>
    <t>広島大学</t>
  </si>
  <si>
    <t>阿部英樹</t>
  </si>
  <si>
    <t>宮内雅浩</t>
  </si>
  <si>
    <t>東京工業大学</t>
  </si>
  <si>
    <t>小林郁夫</t>
  </si>
  <si>
    <t>谷正彦</t>
  </si>
  <si>
    <t>福井大学</t>
  </si>
  <si>
    <t>後藤敦</t>
  </si>
  <si>
    <t>木村恒久</t>
  </si>
  <si>
    <t>中西周次</t>
  </si>
  <si>
    <t>大阪大学太陽エネルギー化学研究センター</t>
  </si>
  <si>
    <t>池田賢一</t>
  </si>
  <si>
    <t>山内悠輔/井出裕介</t>
  </si>
  <si>
    <t>法政大学</t>
  </si>
  <si>
    <t>川原田洋</t>
  </si>
  <si>
    <t>早稲田大学</t>
  </si>
  <si>
    <t>廣田憲之</t>
  </si>
  <si>
    <t>久保裕也</t>
  </si>
  <si>
    <t>福岡工業大学</t>
  </si>
  <si>
    <t>寺地徳之</t>
  </si>
  <si>
    <t>塩島謙次</t>
  </si>
  <si>
    <t>安藤和也</t>
  </si>
  <si>
    <t>慶應義塾大学</t>
  </si>
  <si>
    <t>佐藤努</t>
  </si>
  <si>
    <t>長坂将成</t>
  </si>
  <si>
    <t>自然科学研究機構分子科学研究所</t>
  </si>
  <si>
    <t>バラチャンドランジャヤデワン</t>
  </si>
  <si>
    <t>滋賀県立大学</t>
  </si>
  <si>
    <t>連川貞弘</t>
  </si>
  <si>
    <t>竹口雅樹</t>
  </si>
  <si>
    <t>嶋田雄介</t>
  </si>
  <si>
    <t>篠原嘉一</t>
  </si>
  <si>
    <t>金沢育三</t>
  </si>
  <si>
    <t>寺西亮</t>
  </si>
  <si>
    <t>九州大学</t>
  </si>
  <si>
    <t>押切光丈</t>
  </si>
  <si>
    <t>中島章</t>
  </si>
  <si>
    <t>森山悟士</t>
  </si>
  <si>
    <t>羽田野剛司</t>
  </si>
  <si>
    <t>日本大学工学部</t>
  </si>
  <si>
    <t>佐々木泰祐</t>
  </si>
  <si>
    <t>大沼正人</t>
  </si>
  <si>
    <t>八木一三</t>
  </si>
  <si>
    <t>内藤公喜</t>
  </si>
  <si>
    <t>金顯凡</t>
  </si>
  <si>
    <t>沼津工業高等専門学校</t>
  </si>
  <si>
    <t>鹿田真一</t>
  </si>
  <si>
    <t>戸谷剛</t>
  </si>
  <si>
    <t>満田和久</t>
  </si>
  <si>
    <t>宇宙航空研究開発機構宇宙科学研究所</t>
  </si>
  <si>
    <t>丸山耕一</t>
  </si>
  <si>
    <t>秋田工業高等専門学校</t>
  </si>
  <si>
    <t>有沢俊一</t>
  </si>
  <si>
    <t>岩田展幸</t>
  </si>
  <si>
    <t>日本大学</t>
  </si>
  <si>
    <t>片山郁文</t>
  </si>
  <si>
    <t>張咏杰(ZHANGYongjie)</t>
  </si>
  <si>
    <t>福田武司</t>
  </si>
  <si>
    <t>埼玉大学</t>
  </si>
  <si>
    <t>谷口晴香</t>
  </si>
  <si>
    <t>櫻井英博</t>
  </si>
  <si>
    <t>大阪大学</t>
  </si>
  <si>
    <t>倉橋光紀</t>
  </si>
  <si>
    <t>岡田美智雄</t>
  </si>
  <si>
    <t>中払周</t>
  </si>
  <si>
    <t>大阪大学産業科学研究所</t>
  </si>
  <si>
    <t>伊藤滋啓</t>
  </si>
  <si>
    <t>砂山博文</t>
  </si>
  <si>
    <t>安田女子大学</t>
  </si>
  <si>
    <t>井出裕介</t>
  </si>
  <si>
    <t>KevinC.W.Wu</t>
  </si>
  <si>
    <t>鈴木拓</t>
  </si>
  <si>
    <t>藤本憲次郎</t>
  </si>
  <si>
    <t>富山大学</t>
  </si>
  <si>
    <t>藤岡正弥</t>
  </si>
  <si>
    <t>北海道大学電子科学研究所</t>
  </si>
  <si>
    <t>菅洋志</t>
  </si>
  <si>
    <t>千葉工業大学</t>
  </si>
  <si>
    <t>上木岳士</t>
  </si>
  <si>
    <t>藤井健太</t>
  </si>
  <si>
    <t>山口大学</t>
  </si>
  <si>
    <t>本山宗主</t>
  </si>
  <si>
    <t>講師</t>
  </si>
  <si>
    <t>木野日織</t>
  </si>
  <si>
    <t>前田理</t>
  </si>
  <si>
    <t>白幡直人</t>
  </si>
  <si>
    <t>米澤徹</t>
  </si>
  <si>
    <t>梅澤修</t>
  </si>
  <si>
    <t>横浜国立大学</t>
  </si>
  <si>
    <t>田村隆治</t>
  </si>
  <si>
    <t>長田貴弘</t>
  </si>
  <si>
    <t>宝賀剛</t>
  </si>
  <si>
    <t>鶴岡工業高等専門学校</t>
  </si>
  <si>
    <t>長野方星</t>
  </si>
  <si>
    <t>清水智子</t>
  </si>
  <si>
    <t>中山知信</t>
  </si>
  <si>
    <t>赤井恵</t>
  </si>
  <si>
    <t>齋藤守弘</t>
  </si>
  <si>
    <t>特任准教授</t>
  </si>
  <si>
    <t>石井真史</t>
  </si>
  <si>
    <t>進藤裕之</t>
  </si>
  <si>
    <t>奈良先端科学技術大学院大学</t>
  </si>
  <si>
    <t>富山県立大学</t>
  </si>
  <si>
    <t>石原伸輔</t>
  </si>
  <si>
    <t>佐藤久子</t>
  </si>
  <si>
    <t>愛媛大学</t>
  </si>
  <si>
    <t>西野洋一</t>
  </si>
  <si>
    <t>丹所正孝</t>
  </si>
  <si>
    <t>大橋竜太郎</t>
  </si>
  <si>
    <t>金沢大学</t>
  </si>
  <si>
    <t>中西和樹</t>
  </si>
  <si>
    <t>吉尾正史</t>
  </si>
  <si>
    <t>田中健太郎</t>
  </si>
  <si>
    <t>鷺坂恵介</t>
  </si>
  <si>
    <t>大野真也</t>
  </si>
  <si>
    <t>原徹</t>
  </si>
  <si>
    <t>金子賢治</t>
  </si>
  <si>
    <t>新見康洋</t>
  </si>
  <si>
    <t>江口美陽</t>
  </si>
  <si>
    <t>髙木慎介</t>
  </si>
  <si>
    <t>首都大学東京</t>
  </si>
  <si>
    <t>鶴岡徹</t>
  </si>
  <si>
    <t>長谷川剛</t>
  </si>
  <si>
    <t>安達裕</t>
  </si>
  <si>
    <t>内野隆司</t>
  </si>
  <si>
    <t>北野萌一</t>
  </si>
  <si>
    <t>内田真</t>
  </si>
  <si>
    <t>大阪市立大学</t>
  </si>
  <si>
    <t>古海誓一</t>
  </si>
  <si>
    <t>片宗優貴</t>
  </si>
  <si>
    <t>特任助教</t>
  </si>
  <si>
    <t>大内誠</t>
  </si>
  <si>
    <t>田中良和</t>
  </si>
  <si>
    <t>有賀克彦</t>
  </si>
  <si>
    <t>松木伸行</t>
  </si>
  <si>
    <t>宇治進也</t>
  </si>
  <si>
    <t>下澤雅明</t>
  </si>
  <si>
    <t>物性研究所</t>
  </si>
  <si>
    <t>川井茂樹</t>
  </si>
  <si>
    <t>久保孝史</t>
  </si>
  <si>
    <t>大阪大学大学院理学研究科</t>
  </si>
  <si>
    <t>長岡克己</t>
  </si>
  <si>
    <t>大見俊一郎</t>
  </si>
  <si>
    <t>宮崎剛</t>
  </si>
  <si>
    <t>小田将人</t>
  </si>
  <si>
    <t>和歌山大学</t>
  </si>
  <si>
    <t>吉川元起</t>
  </si>
  <si>
    <t>棚村壽三</t>
  </si>
  <si>
    <t>大同大学</t>
  </si>
  <si>
    <t>広崎尚登</t>
  </si>
  <si>
    <t>中西貴之</t>
  </si>
  <si>
    <t>中山敦子</t>
  </si>
  <si>
    <t>西村聡之</t>
  </si>
  <si>
    <t>廣田健</t>
  </si>
  <si>
    <t>同志社大学</t>
  </si>
  <si>
    <t>大橋直樹</t>
  </si>
  <si>
    <t>小俣孝久</t>
  </si>
  <si>
    <t>東北大学・多元物質科学研究所</t>
  </si>
  <si>
    <t>金錫範</t>
  </si>
  <si>
    <t>岡山大学工学部</t>
  </si>
  <si>
    <t>金炳男</t>
  </si>
  <si>
    <t>張炳國</t>
  </si>
  <si>
    <t>三石和貴</t>
  </si>
  <si>
    <t>宮田智衆</t>
  </si>
  <si>
    <t>下田一哉</t>
  </si>
  <si>
    <t>石川敏弘</t>
  </si>
  <si>
    <t>山陽小野田市立山口東京理科大学</t>
  </si>
  <si>
    <t>内橋隆</t>
  </si>
  <si>
    <t>高山あかり</t>
  </si>
  <si>
    <t>榮永茉利</t>
  </si>
  <si>
    <t>大阪大学基礎工学研究科附属極限科学センター</t>
  </si>
  <si>
    <t>坂部淳一</t>
  </si>
  <si>
    <t>中央大学</t>
  </si>
  <si>
    <t>坂口裕樹</t>
  </si>
  <si>
    <t>山口茂弘</t>
  </si>
  <si>
    <t>名古屋大学物質理学専攻（化学系）</t>
  </si>
  <si>
    <t>教授、副拠点長
センター長</t>
  </si>
  <si>
    <t>川岸京子</t>
  </si>
  <si>
    <t>田中克志</t>
  </si>
  <si>
    <t>神戸大学工学研究科機械工学専攻</t>
  </si>
  <si>
    <t>上路林太郎</t>
  </si>
  <si>
    <t>土田紀之</t>
  </si>
  <si>
    <t>兵庫県立大学大学院工学研究科</t>
  </si>
  <si>
    <t>藤田武志</t>
  </si>
  <si>
    <t>高知工科大学</t>
  </si>
  <si>
    <t>村上秀之</t>
  </si>
  <si>
    <t>福本倫久</t>
  </si>
  <si>
    <t>秋田大学大学院理工学研究科</t>
  </si>
  <si>
    <t>井口亮</t>
  </si>
  <si>
    <t>寺西貴志</t>
  </si>
  <si>
    <t>山崎裕一</t>
  </si>
  <si>
    <t>石井祐太</t>
  </si>
  <si>
    <t>高エネルギー加速器研究機構</t>
  </si>
  <si>
    <t>宇都甲一郎</t>
  </si>
  <si>
    <t>増田豪</t>
  </si>
  <si>
    <t>熊本大学大学院生命科学研究部</t>
  </si>
  <si>
    <t>湯浅元仁</t>
  </si>
  <si>
    <t>宍戸厚</t>
  </si>
  <si>
    <t>玉手亮多</t>
  </si>
  <si>
    <t>橋本慧</t>
  </si>
  <si>
    <t>特任教員（助教）</t>
  </si>
  <si>
    <t>源聡</t>
  </si>
  <si>
    <t>堀内寿晃</t>
  </si>
  <si>
    <t>北海道科学大学工学部機械工学科</t>
  </si>
  <si>
    <t>大西剛</t>
  </si>
  <si>
    <t>渡邉賢</t>
  </si>
  <si>
    <t>九州大学大学院総合理工学研究院</t>
  </si>
  <si>
    <t>若原孝次</t>
  </si>
  <si>
    <t>橘勝</t>
  </si>
  <si>
    <t>横浜市立大学</t>
  </si>
  <si>
    <t>吉野雅彦</t>
  </si>
  <si>
    <t>志村恭通</t>
  </si>
  <si>
    <t>麻寧緒</t>
  </si>
  <si>
    <t>大阪大学接合科学研究所</t>
  </si>
  <si>
    <t>齊藤丈靖</t>
  </si>
  <si>
    <t>中田大貴</t>
  </si>
  <si>
    <t>長岡技術科学大学</t>
  </si>
  <si>
    <t>樋口幹雄</t>
  </si>
  <si>
    <t>万代俊彦</t>
  </si>
  <si>
    <t>多々良涼一</t>
  </si>
  <si>
    <t>特任教員(助教)</t>
  </si>
  <si>
    <t>渡邉（肖）英紀</t>
  </si>
  <si>
    <t>鱒渕友治</t>
  </si>
  <si>
    <t>吉田亮</t>
  </si>
  <si>
    <t>東京大学大学院工学系研究科</t>
  </si>
  <si>
    <t>小原真司</t>
  </si>
  <si>
    <t>竹内謙</t>
  </si>
  <si>
    <t>東京理科大学基礎工学部長万部教養</t>
  </si>
  <si>
    <t>太田鳴海</t>
  </si>
  <si>
    <t>引間和浩</t>
  </si>
  <si>
    <t>国立大学法人豊橋技術科学大学</t>
  </si>
  <si>
    <t>寺部一弥</t>
  </si>
  <si>
    <t>竹中充</t>
  </si>
  <si>
    <t>東京大学</t>
  </si>
  <si>
    <t>孫飛（SUNFei）</t>
  </si>
  <si>
    <t>東北大学材料科学高等研究所</t>
  </si>
  <si>
    <t>古賀毅</t>
  </si>
  <si>
    <t>京都大学大学院工学研究科高分子化学専攻</t>
  </si>
  <si>
    <t>今村岳</t>
  </si>
  <si>
    <t>小幡誠司</t>
  </si>
  <si>
    <t>岡山大学異分野融合先端研究コア</t>
  </si>
  <si>
    <t>只野央将</t>
  </si>
  <si>
    <t>井上謙吾</t>
  </si>
  <si>
    <t>宮崎大学</t>
  </si>
  <si>
    <t>出村雅彦</t>
  </si>
  <si>
    <t>山口猛央</t>
  </si>
  <si>
    <t>物質・情報卓越教育院長教授</t>
  </si>
  <si>
    <t>館山佳尚</t>
  </si>
  <si>
    <t>松永哲也</t>
  </si>
  <si>
    <t>名嘉節</t>
  </si>
  <si>
    <t>大久保忠勝</t>
  </si>
  <si>
    <t>ファムナムハイ</t>
  </si>
  <si>
    <t>鹿児島大学</t>
  </si>
  <si>
    <t>内藤智之</t>
  </si>
  <si>
    <t>岩手大学理工学部</t>
  </si>
  <si>
    <t>伊藤未希雄</t>
  </si>
  <si>
    <t>東京工業高等専門学校</t>
  </si>
  <si>
    <t>中本有紀</t>
  </si>
  <si>
    <t>大村孝仁</t>
  </si>
  <si>
    <t>鈴木進補</t>
  </si>
  <si>
    <t>三成剛生</t>
  </si>
  <si>
    <t>東京都立大学大学院システムデザイン研究科</t>
  </si>
  <si>
    <t>65-2</t>
  </si>
  <si>
    <t>庄司一郎</t>
  </si>
  <si>
    <t>竹内正之</t>
  </si>
  <si>
    <t>小野嘉則</t>
  </si>
  <si>
    <t>HANJIHAE</t>
  </si>
  <si>
    <t>直近のIDをご入力ください</t>
    <rPh sb="0" eb="2">
      <t>チョッキン</t>
    </rPh>
    <rPh sb="7" eb="9">
      <t>ニュウリョク</t>
    </rPh>
    <phoneticPr fontId="6"/>
  </si>
  <si>
    <t>過去課題ID</t>
    <phoneticPr fontId="6"/>
  </si>
  <si>
    <t>西暦4桁</t>
    <rPh sb="0" eb="2">
      <t>セイレキ</t>
    </rPh>
    <rPh sb="3" eb="4">
      <t>ケタ</t>
    </rPh>
    <phoneticPr fontId="6"/>
  </si>
  <si>
    <t>東邦大学</t>
    <rPh sb="0" eb="4">
      <t>トウホウダイガク</t>
    </rPh>
    <phoneticPr fontId="1"/>
  </si>
  <si>
    <t>山梨大学</t>
    <rPh sb="0" eb="2">
      <t>ヤマナシ</t>
    </rPh>
    <rPh sb="2" eb="4">
      <t>ダイガク</t>
    </rPh>
    <phoneticPr fontId="1"/>
  </si>
  <si>
    <t>東京大学</t>
    <rPh sb="0" eb="2">
      <t>トウキョウ</t>
    </rPh>
    <rPh sb="2" eb="4">
      <t>ダイガク</t>
    </rPh>
    <phoneticPr fontId="1"/>
  </si>
  <si>
    <t>広島大</t>
    <rPh sb="0" eb="3">
      <t>ヒロシマダイ</t>
    </rPh>
    <phoneticPr fontId="1"/>
  </si>
  <si>
    <t>原徹</t>
    <rPh sb="0" eb="1">
      <t>ハラ</t>
    </rPh>
    <rPh sb="1" eb="2">
      <t>トオル</t>
    </rPh>
    <phoneticPr fontId="1"/>
  </si>
  <si>
    <t>木口学</t>
    <rPh sb="0" eb="2">
      <t>キグチ</t>
    </rPh>
    <rPh sb="2" eb="3">
      <t>マナ</t>
    </rPh>
    <phoneticPr fontId="1"/>
  </si>
  <si>
    <t>東京工業大学</t>
    <rPh sb="0" eb="2">
      <t>トウキョウ</t>
    </rPh>
    <rPh sb="2" eb="4">
      <t>コウギョウ</t>
    </rPh>
    <rPh sb="4" eb="6">
      <t>ダイガク</t>
    </rPh>
    <phoneticPr fontId="1"/>
  </si>
  <si>
    <t>関志朗</t>
    <rPh sb="0" eb="1">
      <t>セキ</t>
    </rPh>
    <rPh sb="1" eb="3">
      <t>シロウ</t>
    </rPh>
    <phoneticPr fontId="1"/>
  </si>
  <si>
    <t>工学院大学</t>
    <rPh sb="0" eb="3">
      <t>コウガクイン</t>
    </rPh>
    <rPh sb="3" eb="5">
      <t>ダイガク</t>
    </rPh>
    <phoneticPr fontId="1"/>
  </si>
  <si>
    <t>中西淳</t>
    <rPh sb="0" eb="2">
      <t>ナカニシ</t>
    </rPh>
    <rPh sb="2" eb="3">
      <t>ジュン</t>
    </rPh>
    <phoneticPr fontId="1"/>
  </si>
  <si>
    <t>石井智</t>
    <rPh sb="2" eb="3">
      <t>サトシ</t>
    </rPh>
    <phoneticPr fontId="1"/>
  </si>
  <si>
    <t>広崎尚登</t>
    <rPh sb="0" eb="2">
      <t>ヒロサキ</t>
    </rPh>
    <rPh sb="2" eb="4">
      <t>ナオト</t>
    </rPh>
    <phoneticPr fontId="1"/>
  </si>
  <si>
    <t>福田功一郎</t>
    <rPh sb="0" eb="2">
      <t>フクダ</t>
    </rPh>
    <rPh sb="2" eb="5">
      <t>コウイチロウ</t>
    </rPh>
    <phoneticPr fontId="1"/>
  </si>
  <si>
    <t>千葉科学大学</t>
    <rPh sb="0" eb="2">
      <t>チバ</t>
    </rPh>
    <rPh sb="2" eb="4">
      <t>カガク</t>
    </rPh>
    <rPh sb="4" eb="6">
      <t>ダイガク</t>
    </rPh>
    <phoneticPr fontId="1"/>
  </si>
  <si>
    <t>山浦一成</t>
    <rPh sb="0" eb="2">
      <t>ヤマウラ</t>
    </rPh>
    <rPh sb="2" eb="4">
      <t>カズナリ</t>
    </rPh>
    <phoneticPr fontId="1"/>
  </si>
  <si>
    <t>田口哲志</t>
    <rPh sb="0" eb="2">
      <t>タグチ</t>
    </rPh>
    <rPh sb="2" eb="4">
      <t>テツジ</t>
    </rPh>
    <phoneticPr fontId="1"/>
  </si>
  <si>
    <t>太田鳴海</t>
    <rPh sb="0" eb="2">
      <t>オオタ</t>
    </rPh>
    <rPh sb="2" eb="4">
      <t>ナルミ</t>
    </rPh>
    <phoneticPr fontId="1"/>
  </si>
  <si>
    <t>森田孝治</t>
    <rPh sb="0" eb="2">
      <t>モリタ</t>
    </rPh>
    <rPh sb="2" eb="4">
      <t>コウジ</t>
    </rPh>
    <phoneticPr fontId="1"/>
  </si>
  <si>
    <t>代表者：KevinC.W.Wu副代表者：増田隆夫</t>
    <rPh sb="0" eb="3">
      <t>ダイヒョウシャ</t>
    </rPh>
    <phoneticPr fontId="1"/>
  </si>
  <si>
    <t>渡邊雄二郎</t>
    <rPh sb="0" eb="2">
      <t>ワタナベ</t>
    </rPh>
    <rPh sb="2" eb="5">
      <t>ユウジロウ</t>
    </rPh>
    <phoneticPr fontId="1"/>
  </si>
  <si>
    <t>間宮広明</t>
    <rPh sb="0" eb="2">
      <t>マミヤ</t>
    </rPh>
    <rPh sb="2" eb="3">
      <t>ヒロシ</t>
    </rPh>
    <rPh sb="3" eb="4">
      <t>メイ</t>
    </rPh>
    <phoneticPr fontId="1"/>
  </si>
  <si>
    <t>井誠一郎</t>
    <rPh sb="0" eb="1">
      <t>イ</t>
    </rPh>
    <rPh sb="1" eb="4">
      <t>セイイチロウ</t>
    </rPh>
    <phoneticPr fontId="1"/>
  </si>
  <si>
    <t>長尾忠昭</t>
    <rPh sb="0" eb="2">
      <t>ナガオ</t>
    </rPh>
    <rPh sb="2" eb="4">
      <t>タダアキ</t>
    </rPh>
    <phoneticPr fontId="1"/>
  </si>
  <si>
    <t>横浜国立大学</t>
    <rPh sb="0" eb="2">
      <t>ヨコハマ</t>
    </rPh>
    <rPh sb="2" eb="4">
      <t>コクリツ</t>
    </rPh>
    <rPh sb="4" eb="6">
      <t>ダイガク</t>
    </rPh>
    <phoneticPr fontId="1"/>
  </si>
  <si>
    <t>安田剛</t>
    <rPh sb="0" eb="2">
      <t>ヤスダ</t>
    </rPh>
    <rPh sb="2" eb="3">
      <t>ゴウ</t>
    </rPh>
    <phoneticPr fontId="1"/>
  </si>
  <si>
    <t>田中秀和</t>
    <rPh sb="0" eb="2">
      <t>タナカ</t>
    </rPh>
    <rPh sb="2" eb="4">
      <t>ヒデカズ</t>
    </rPh>
    <phoneticPr fontId="3"/>
  </si>
  <si>
    <t>野村晃敬</t>
  </si>
  <si>
    <t>東京工業大学</t>
    <rPh sb="0" eb="2">
      <t>トウキョウ</t>
    </rPh>
    <rPh sb="2" eb="6">
      <t>コウギョウダイガク</t>
    </rPh>
    <phoneticPr fontId="1"/>
  </si>
  <si>
    <t>菊川直樹</t>
    <rPh sb="0" eb="2">
      <t>キクカワ</t>
    </rPh>
    <rPh sb="2" eb="4">
      <t>ナオキ</t>
    </rPh>
    <phoneticPr fontId="1"/>
  </si>
  <si>
    <t>広島大学</t>
    <rPh sb="0" eb="2">
      <t>ヒロシマ</t>
    </rPh>
    <rPh sb="2" eb="4">
      <t>ダイガク</t>
    </rPh>
    <phoneticPr fontId="1"/>
  </si>
  <si>
    <t>広崎尚登</t>
    <rPh sb="0" eb="2">
      <t>ヒロサキ</t>
    </rPh>
    <rPh sb="2" eb="4">
      <t>naoto</t>
    </rPh>
    <phoneticPr fontId="3"/>
  </si>
  <si>
    <t>上田純平</t>
    <rPh sb="0" eb="2">
      <t>ウエダ</t>
    </rPh>
    <rPh sb="2" eb="4">
      <t>ジュンペイ</t>
    </rPh>
    <phoneticPr fontId="3"/>
  </si>
  <si>
    <t>京都大学</t>
    <rPh sb="0" eb="2">
      <t>キョウト</t>
    </rPh>
    <rPh sb="2" eb="4">
      <t>ダイガク</t>
    </rPh>
    <phoneticPr fontId="3"/>
  </si>
  <si>
    <t>佐久間博</t>
    <rPh sb="0" eb="3">
      <t>サクマ</t>
    </rPh>
    <rPh sb="3" eb="4">
      <t>ヒロシ</t>
    </rPh>
    <phoneticPr fontId="3"/>
  </si>
  <si>
    <t>福士圭介</t>
    <rPh sb="0" eb="2">
      <t>フクシ</t>
    </rPh>
    <rPh sb="2" eb="4">
      <t>ケイスケ</t>
    </rPh>
    <phoneticPr fontId="3"/>
  </si>
  <si>
    <t>金沢大学</t>
    <rPh sb="0" eb="2">
      <t>カナザワ</t>
    </rPh>
    <rPh sb="2" eb="4">
      <t>ダイガク</t>
    </rPh>
    <phoneticPr fontId="3"/>
  </si>
  <si>
    <t>鶴岡徹</t>
    <rPh sb="0" eb="2">
      <t>ツルオカ</t>
    </rPh>
    <phoneticPr fontId="3"/>
  </si>
  <si>
    <t>西野智昭</t>
    <rPh sb="0" eb="4">
      <t>ニシノトモアキ</t>
    </rPh>
    <phoneticPr fontId="3"/>
  </si>
  <si>
    <t>東京工業大学</t>
    <rPh sb="0" eb="2">
      <t>トウキョウ</t>
    </rPh>
    <rPh sb="2" eb="4">
      <t>コウギョウ</t>
    </rPh>
    <rPh sb="4" eb="6">
      <t>ダイガク</t>
    </rPh>
    <phoneticPr fontId="3"/>
  </si>
  <si>
    <t>大井修一</t>
    <rPh sb="0" eb="2">
      <t>オオイ</t>
    </rPh>
    <rPh sb="2" eb="4">
      <t>シュウイチ</t>
    </rPh>
    <phoneticPr fontId="3"/>
  </si>
  <si>
    <t>片瀬貴義</t>
    <rPh sb="0" eb="2">
      <t>カタセ</t>
    </rPh>
    <rPh sb="2" eb="4">
      <t>タカヨシ</t>
    </rPh>
    <phoneticPr fontId="3"/>
  </si>
  <si>
    <t>東京工業大学フロンティア材料研究所</t>
    <rPh sb="0" eb="6">
      <t>トウキョウコウギョウダイガク</t>
    </rPh>
    <rPh sb="12" eb="17">
      <t>ザイリョウケンキュウジョ</t>
    </rPh>
    <phoneticPr fontId="3"/>
  </si>
  <si>
    <t>板倉明子</t>
    <rPh sb="0" eb="2">
      <t>イタクラ</t>
    </rPh>
    <rPh sb="2" eb="4">
      <t>アキコ</t>
    </rPh>
    <phoneticPr fontId="3"/>
  </si>
  <si>
    <t>松本佳久</t>
    <rPh sb="0" eb="2">
      <t>マツモト</t>
    </rPh>
    <phoneticPr fontId="3"/>
  </si>
  <si>
    <t>（独）国立高等専門学校機構
大分工業高等専門学校</t>
    <rPh sb="1" eb="2">
      <t>ドク</t>
    </rPh>
    <rPh sb="3" eb="5">
      <t>コクリツ</t>
    </rPh>
    <rPh sb="5" eb="7">
      <t>コウトウ</t>
    </rPh>
    <rPh sb="7" eb="9">
      <t>センモン</t>
    </rPh>
    <rPh sb="9" eb="11">
      <t>ガッコウ</t>
    </rPh>
    <rPh sb="11" eb="13">
      <t>キコウ</t>
    </rPh>
    <phoneticPr fontId="3"/>
  </si>
  <si>
    <t>堤祐介</t>
    <rPh sb="0" eb="1">
      <t>ツツミ</t>
    </rPh>
    <rPh sb="1" eb="3">
      <t>ユウスケ</t>
    </rPh>
    <phoneticPr fontId="3"/>
  </si>
  <si>
    <t>塙隆夫</t>
    <rPh sb="0" eb="1">
      <t>ハナワ</t>
    </rPh>
    <rPh sb="1" eb="3">
      <t>タカオ</t>
    </rPh>
    <phoneticPr fontId="3"/>
  </si>
  <si>
    <t>東京医科歯科大学</t>
    <rPh sb="0" eb="8">
      <t>トウキョウイカシカダイガク</t>
    </rPh>
    <phoneticPr fontId="3"/>
  </si>
  <si>
    <t>岡本章玄</t>
    <rPh sb="0" eb="4">
      <t>オカモト</t>
    </rPh>
    <phoneticPr fontId="2"/>
  </si>
  <si>
    <t>長島伸夫</t>
    <rPh sb="0" eb="2">
      <t>ナガシマ</t>
    </rPh>
    <phoneticPr fontId="3"/>
  </si>
  <si>
    <t>中西淳</t>
    <rPh sb="0" eb="2">
      <t>ナカニシ</t>
    </rPh>
    <rPh sb="2" eb="3">
      <t>ジュン</t>
    </rPh>
    <phoneticPr fontId="3"/>
  </si>
  <si>
    <t>上村真生</t>
    <rPh sb="0" eb="2">
      <t>カミムラ</t>
    </rPh>
    <rPh sb="2" eb="4">
      <t>マサオ</t>
    </rPh>
    <phoneticPr fontId="3"/>
  </si>
  <si>
    <t>東京理科大学</t>
    <rPh sb="0" eb="2">
      <t>トウキョウ</t>
    </rPh>
    <rPh sb="2" eb="4">
      <t>リカ</t>
    </rPh>
    <rPh sb="4" eb="6">
      <t>ダイガク</t>
    </rPh>
    <phoneticPr fontId="3"/>
  </si>
  <si>
    <t>遊佐斉</t>
    <rPh sb="0" eb="2">
      <t>ユサ</t>
    </rPh>
    <rPh sb="2" eb="3">
      <t>ヒトシ</t>
    </rPh>
    <phoneticPr fontId="3"/>
  </si>
  <si>
    <t>尾原幸治</t>
    <rPh sb="0" eb="2">
      <t>オハラ</t>
    </rPh>
    <rPh sb="2" eb="4">
      <t>コウジ</t>
    </rPh>
    <phoneticPr fontId="3"/>
  </si>
  <si>
    <t>高輝度光科学センター</t>
    <rPh sb="0" eb="3">
      <t>コウキド</t>
    </rPh>
    <rPh sb="3" eb="4">
      <t>ヒカリ</t>
    </rPh>
    <rPh sb="4" eb="6">
      <t>カガク</t>
    </rPh>
    <phoneticPr fontId="3"/>
  </si>
  <si>
    <t>外山直樹</t>
    <rPh sb="0" eb="2">
      <t>トヤマ</t>
    </rPh>
    <rPh sb="2" eb="4">
      <t>ナオキ</t>
    </rPh>
    <phoneticPr fontId="3"/>
  </si>
  <si>
    <t>一関工業高等専門学校</t>
    <rPh sb="0" eb="2">
      <t>イチノセキ</t>
    </rPh>
    <rPh sb="2" eb="10">
      <t>コウギョウコウトウセンモンガッコウ</t>
    </rPh>
    <phoneticPr fontId="3"/>
  </si>
  <si>
    <t>石井智</t>
    <rPh sb="0" eb="2">
      <t>イシイ</t>
    </rPh>
    <rPh sb="2" eb="3">
      <t>サトシ</t>
    </rPh>
    <phoneticPr fontId="3"/>
  </si>
  <si>
    <t>宮内雅浩</t>
    <rPh sb="0" eb="2">
      <t>ミヤウチ</t>
    </rPh>
    <rPh sb="2" eb="4">
      <t>マサヒロ</t>
    </rPh>
    <phoneticPr fontId="3"/>
  </si>
  <si>
    <t>中西貴之</t>
    <rPh sb="0" eb="2">
      <t>ナカニシ</t>
    </rPh>
    <phoneticPr fontId="3"/>
  </si>
  <si>
    <t>北浦守</t>
    <rPh sb="0" eb="2">
      <t>キタウラ</t>
    </rPh>
    <phoneticPr fontId="3"/>
  </si>
  <si>
    <t>山形大学理学部</t>
    <rPh sb="0" eb="3">
      <t>リガクブ</t>
    </rPh>
    <phoneticPr fontId="3"/>
  </si>
  <si>
    <t>染川英俊</t>
    <rPh sb="0" eb="2">
      <t>ソメ</t>
    </rPh>
    <rPh sb="2" eb="4">
      <t>ヒデト</t>
    </rPh>
    <phoneticPr fontId="3"/>
  </si>
  <si>
    <t>倉本繁</t>
    <rPh sb="0" eb="3">
      <t>クラモト</t>
    </rPh>
    <phoneticPr fontId="3"/>
  </si>
  <si>
    <t>茨城大学</t>
    <rPh sb="0" eb="4">
      <t>イバラキ</t>
    </rPh>
    <phoneticPr fontId="3"/>
  </si>
  <si>
    <t>篠原嘉一</t>
    <rPh sb="0" eb="2">
      <t>シノハラ</t>
    </rPh>
    <rPh sb="2" eb="4">
      <t>ヨシカズ</t>
    </rPh>
    <phoneticPr fontId="3"/>
  </si>
  <si>
    <t>三ツ石方也</t>
    <rPh sb="0" eb="1">
      <t>ミ</t>
    </rPh>
    <rPh sb="2" eb="3">
      <t>イシ</t>
    </rPh>
    <rPh sb="3" eb="4">
      <t>ホウ</t>
    </rPh>
    <rPh sb="4" eb="5">
      <t>ヤ</t>
    </rPh>
    <phoneticPr fontId="3"/>
  </si>
  <si>
    <t>東北大学</t>
    <rPh sb="0" eb="4">
      <t>トウホクダイガク</t>
    </rPh>
    <phoneticPr fontId="3"/>
  </si>
  <si>
    <t>戸田佳明</t>
    <rPh sb="0" eb="2">
      <t>トダ</t>
    </rPh>
    <rPh sb="2" eb="4">
      <t>ヨシアキ</t>
    </rPh>
    <phoneticPr fontId="3"/>
  </si>
  <si>
    <t>盛田元彰</t>
  </si>
  <si>
    <t>国立大学法人東京海洋大学</t>
    <rPh sb="0" eb="6">
      <t xml:space="preserve">コクリツダイガクホウジン </t>
    </rPh>
    <rPh sb="6" eb="12">
      <t xml:space="preserve">トウキョウカイヨウダイガク </t>
    </rPh>
    <phoneticPr fontId="3"/>
  </si>
  <si>
    <t>冨樫貴成</t>
    <rPh sb="0" eb="2">
      <t>トガセィ</t>
    </rPh>
    <rPh sb="2" eb="4">
      <t>タカナリ</t>
    </rPh>
    <phoneticPr fontId="3"/>
  </si>
  <si>
    <t>山形大学</t>
    <rPh sb="0" eb="4">
      <t>ヤマ</t>
    </rPh>
    <phoneticPr fontId="3"/>
  </si>
  <si>
    <t>渡邊育夢</t>
    <rPh sb="0" eb="2">
      <t>ワタナベ</t>
    </rPh>
    <rPh sb="2" eb="4">
      <t>イクム</t>
    </rPh>
    <phoneticPr fontId="3"/>
  </si>
  <si>
    <t>船塚達也</t>
    <rPh sb="0" eb="4">
      <t>フネツカタツヤ</t>
    </rPh>
    <phoneticPr fontId="3"/>
  </si>
  <si>
    <t>富山大学</t>
    <rPh sb="0" eb="2">
      <t>トヤマ</t>
    </rPh>
    <rPh sb="2" eb="4">
      <t>ダイガク</t>
    </rPh>
    <phoneticPr fontId="3"/>
  </si>
  <si>
    <t>竹端寛治</t>
    <rPh sb="0" eb="1">
      <t>タケ</t>
    </rPh>
    <rPh sb="1" eb="2">
      <t>ハナ</t>
    </rPh>
    <rPh sb="2" eb="4">
      <t>カンジ</t>
    </rPh>
    <phoneticPr fontId="3"/>
  </si>
  <si>
    <t>横山泰範</t>
    <rPh sb="0" eb="2">
      <t>ヨコヤマ</t>
    </rPh>
    <rPh sb="2" eb="4">
      <t>ヤスノリ</t>
    </rPh>
    <phoneticPr fontId="3"/>
  </si>
  <si>
    <t>名古屋大学大学院工学研究科</t>
    <rPh sb="0" eb="3">
      <t>ナゴヤ</t>
    </rPh>
    <rPh sb="3" eb="5">
      <t>ダイガク</t>
    </rPh>
    <rPh sb="5" eb="8">
      <t>ダイガクイン</t>
    </rPh>
    <rPh sb="8" eb="10">
      <t>コウガク</t>
    </rPh>
    <rPh sb="10" eb="13">
      <t>ケンキュウカ</t>
    </rPh>
    <phoneticPr fontId="3"/>
  </si>
  <si>
    <t>内橋隆</t>
    <rPh sb="0" eb="3">
      <t xml:space="preserve">ウチハシ </t>
    </rPh>
    <phoneticPr fontId="3"/>
  </si>
  <si>
    <t>坂本一之</t>
    <rPh sb="0" eb="2">
      <t>サカ</t>
    </rPh>
    <rPh sb="2" eb="4">
      <t>カズユキ</t>
    </rPh>
    <phoneticPr fontId="3"/>
  </si>
  <si>
    <t>大阪大学</t>
    <rPh sb="0" eb="4">
      <t>オオサカダイグ</t>
    </rPh>
    <phoneticPr fontId="3"/>
  </si>
  <si>
    <t>佐々木泰祐</t>
    <rPh sb="0" eb="3">
      <t>ササキ</t>
    </rPh>
    <rPh sb="3" eb="5">
      <t>タイスケ</t>
    </rPh>
    <phoneticPr fontId="3"/>
  </si>
  <si>
    <t>阿部英司</t>
    <rPh sb="0" eb="2">
      <t>アベ</t>
    </rPh>
    <rPh sb="2" eb="4">
      <t>エイジ</t>
    </rPh>
    <phoneticPr fontId="3"/>
  </si>
  <si>
    <t>東京大学</t>
    <rPh sb="0" eb="2">
      <t>トウキョウ</t>
    </rPh>
    <rPh sb="2" eb="4">
      <t>ダイガク</t>
    </rPh>
    <phoneticPr fontId="3"/>
  </si>
  <si>
    <t>澤田浩太</t>
    <rPh sb="0" eb="2">
      <t>サワダ</t>
    </rPh>
    <rPh sb="2" eb="4">
      <t>コウタ</t>
    </rPh>
    <phoneticPr fontId="3"/>
  </si>
  <si>
    <t>駒崎慎一</t>
    <rPh sb="0" eb="2">
      <t>コマザキ</t>
    </rPh>
    <rPh sb="2" eb="4">
      <t>シンイチ</t>
    </rPh>
    <phoneticPr fontId="3"/>
  </si>
  <si>
    <t>今井基晴</t>
    <rPh sb="0" eb="2">
      <t>イマイ</t>
    </rPh>
    <rPh sb="2" eb="4">
      <t>モトハル</t>
    </rPh>
    <phoneticPr fontId="3"/>
  </si>
  <si>
    <t>飯田努</t>
    <rPh sb="0" eb="3">
      <t>イイダ</t>
    </rPh>
    <phoneticPr fontId="3"/>
  </si>
  <si>
    <t>東京理科大学</t>
    <rPh sb="0" eb="6">
      <t>トウキョウ</t>
    </rPh>
    <phoneticPr fontId="3"/>
  </si>
  <si>
    <t>永村直佳</t>
    <rPh sb="0" eb="2">
      <t>ナガムラ</t>
    </rPh>
    <rPh sb="2" eb="4">
      <t>ナオカ</t>
    </rPh>
    <phoneticPr fontId="3"/>
  </si>
  <si>
    <t>小嗣真人</t>
    <rPh sb="0" eb="1">
      <t>コ</t>
    </rPh>
    <rPh sb="1" eb="2">
      <t>ツグ</t>
    </rPh>
    <rPh sb="2" eb="4">
      <t>マサト</t>
    </rPh>
    <phoneticPr fontId="3"/>
  </si>
  <si>
    <t>東京理科大学基礎工学部</t>
    <rPh sb="0" eb="2">
      <t>トウキョウ</t>
    </rPh>
    <rPh sb="2" eb="4">
      <t>リカ</t>
    </rPh>
    <rPh sb="4" eb="6">
      <t>ダイガク</t>
    </rPh>
    <rPh sb="6" eb="11">
      <t>キソコウガクブ</t>
    </rPh>
    <phoneticPr fontId="3"/>
  </si>
  <si>
    <t>山崎智彦</t>
    <rPh sb="0" eb="4">
      <t>ヤマザキトモヒコ</t>
    </rPh>
    <phoneticPr fontId="8"/>
  </si>
  <si>
    <t>玉田靖</t>
    <rPh sb="0" eb="2">
      <t xml:space="preserve">タマダ </t>
    </rPh>
    <rPh sb="2" eb="3">
      <t xml:space="preserve">ヤスシ </t>
    </rPh>
    <phoneticPr fontId="8"/>
  </si>
  <si>
    <t>信州大学繊維学部</t>
    <rPh sb="0" eb="4">
      <t xml:space="preserve">シンシュウダイガク </t>
    </rPh>
    <rPh sb="4" eb="8">
      <t xml:space="preserve">センイガクブ </t>
    </rPh>
    <phoneticPr fontId="8"/>
  </si>
  <si>
    <t>江村聡</t>
    <rPh sb="0" eb="2">
      <t>エムラ</t>
    </rPh>
    <rPh sb="2" eb="3">
      <t>サトセィ</t>
    </rPh>
    <phoneticPr fontId="3"/>
  </si>
  <si>
    <t>倉橋光紀</t>
    <rPh sb="0" eb="2">
      <t>クラハセィ</t>
    </rPh>
    <rPh sb="2" eb="4">
      <t>ミツノリ</t>
    </rPh>
    <phoneticPr fontId="3"/>
  </si>
  <si>
    <t>畠山温</t>
    <rPh sb="0" eb="2">
      <t>ハタケヤマ</t>
    </rPh>
    <rPh sb="2" eb="3">
      <t>アタタカ</t>
    </rPh>
    <phoneticPr fontId="3"/>
  </si>
  <si>
    <t>東京農工大学</t>
    <rPh sb="0" eb="6">
      <t>トウキョウ</t>
    </rPh>
    <phoneticPr fontId="3"/>
  </si>
  <si>
    <t>阿部英樹</t>
    <rPh sb="0" eb="2">
      <t>アベ</t>
    </rPh>
    <rPh sb="2" eb="4">
      <t>ヒデキ</t>
    </rPh>
    <phoneticPr fontId="3"/>
  </si>
  <si>
    <t>大久保忠勝</t>
    <rPh sb="0" eb="3">
      <t>オオクボ</t>
    </rPh>
    <rPh sb="3" eb="5">
      <t>タダカツ</t>
    </rPh>
    <phoneticPr fontId="3"/>
  </si>
  <si>
    <t>長島一樹</t>
    <rPh sb="0" eb="2">
      <t>ナガシマ</t>
    </rPh>
    <rPh sb="2" eb="4">
      <t>カズキ</t>
    </rPh>
    <phoneticPr fontId="3"/>
  </si>
  <si>
    <t>齋藤明子</t>
    <rPh sb="0" eb="2">
      <t>サイトウ</t>
    </rPh>
    <rPh sb="2" eb="4">
      <t>アキコ</t>
    </rPh>
    <phoneticPr fontId="3"/>
  </si>
  <si>
    <t>松本宏一</t>
    <rPh sb="0" eb="2">
      <t>マツモト</t>
    </rPh>
    <rPh sb="2" eb="4">
      <t>コウイチ</t>
    </rPh>
    <phoneticPr fontId="3"/>
  </si>
  <si>
    <t>国立大学法人金沢大学大学院自然科学研究科数物科学系</t>
    <rPh sb="0" eb="2">
      <t>コクリツ</t>
    </rPh>
    <rPh sb="2" eb="4">
      <t>ダイガク</t>
    </rPh>
    <rPh sb="4" eb="6">
      <t>ホウジン</t>
    </rPh>
    <rPh sb="10" eb="13">
      <t>ダイガクイン</t>
    </rPh>
    <phoneticPr fontId="3"/>
  </si>
  <si>
    <t>大阪大学大学院基礎工学研究科附属極限科学センター</t>
    <rPh sb="0" eb="3">
      <t>ダイガクイン</t>
    </rPh>
    <phoneticPr fontId="3"/>
  </si>
  <si>
    <t>宮川仁</t>
    <rPh sb="0" eb="2">
      <t xml:space="preserve">ミヤカワ </t>
    </rPh>
    <rPh sb="2" eb="3">
      <t xml:space="preserve">ジン </t>
    </rPh>
    <phoneticPr fontId="3"/>
  </si>
  <si>
    <t>和田智志</t>
    <rPh sb="0" eb="2">
      <t xml:space="preserve">ワダサトシ </t>
    </rPh>
    <rPh sb="2" eb="4">
      <t xml:space="preserve">サトシ </t>
    </rPh>
    <phoneticPr fontId="3"/>
  </si>
  <si>
    <t>山梨大学</t>
    <rPh sb="0" eb="4">
      <t xml:space="preserve">ヤマナシダイガク </t>
    </rPh>
    <phoneticPr fontId="3"/>
  </si>
  <si>
    <t>川岸京子</t>
    <rPh sb="0" eb="2">
      <t>カワギシ</t>
    </rPh>
    <rPh sb="2" eb="4">
      <t>キョウコ</t>
    </rPh>
    <phoneticPr fontId="3"/>
  </si>
  <si>
    <t>早稲田大学</t>
    <rPh sb="0" eb="3">
      <t>ワセダ</t>
    </rPh>
    <rPh sb="3" eb="5">
      <t>ダイガク</t>
    </rPh>
    <phoneticPr fontId="3"/>
  </si>
  <si>
    <t>西川慶</t>
    <rPh sb="0" eb="2">
      <t>ニシカワ</t>
    </rPh>
    <rPh sb="2" eb="3">
      <t>ケイ</t>
    </rPh>
    <phoneticPr fontId="3"/>
  </si>
  <si>
    <t>梅林泰宏</t>
    <rPh sb="0" eb="2">
      <t>ウメバヤシ</t>
    </rPh>
    <rPh sb="2" eb="4">
      <t>ヤスヒロ</t>
    </rPh>
    <phoneticPr fontId="3"/>
  </si>
  <si>
    <t>新潟大学</t>
    <rPh sb="0" eb="2">
      <t>ニイガタ</t>
    </rPh>
    <rPh sb="2" eb="4">
      <t>ダイガク</t>
    </rPh>
    <phoneticPr fontId="3"/>
  </si>
  <si>
    <t>村上秀之</t>
    <rPh sb="0" eb="2">
      <t>ムラカミ</t>
    </rPh>
    <rPh sb="2" eb="4">
      <t>ヒデユキ</t>
    </rPh>
    <phoneticPr fontId="3"/>
  </si>
  <si>
    <t>佐伯功</t>
    <rPh sb="0" eb="2">
      <t xml:space="preserve">サエキ </t>
    </rPh>
    <rPh sb="2" eb="3">
      <t xml:space="preserve">イサオ </t>
    </rPh>
    <phoneticPr fontId="3"/>
  </si>
  <si>
    <t>室蘭工業大学大学院工学研究科</t>
    <rPh sb="0" eb="4">
      <t xml:space="preserve">ムロランコウギョウ </t>
    </rPh>
    <rPh sb="4" eb="6">
      <t>ダイガク</t>
    </rPh>
    <rPh sb="6" eb="9">
      <t>ダイガクイン</t>
    </rPh>
    <rPh sb="9" eb="11">
      <t>リコウガク</t>
    </rPh>
    <rPh sb="11" eb="14">
      <t>ケンキュウカ</t>
    </rPh>
    <phoneticPr fontId="3"/>
  </si>
  <si>
    <t>下川航平</t>
    <rPh sb="0" eb="2">
      <t>シモカワ</t>
    </rPh>
    <rPh sb="2" eb="4">
      <t>コウヘイ</t>
    </rPh>
    <phoneticPr fontId="3"/>
  </si>
  <si>
    <t>秋山了太</t>
    <rPh sb="0" eb="4">
      <t xml:space="preserve">アキヤマリョウタ </t>
    </rPh>
    <phoneticPr fontId="3"/>
  </si>
  <si>
    <t>東京大学</t>
    <rPh sb="0" eb="4">
      <t>トウキョウダイガクリガクケイケンキュウカブツリガクセンコウ</t>
    </rPh>
    <phoneticPr fontId="3"/>
  </si>
  <si>
    <t>吉尾正史</t>
    <rPh sb="0" eb="2">
      <t xml:space="preserve">ヨシオ </t>
    </rPh>
    <rPh sb="2" eb="4">
      <t xml:space="preserve">マサフミ </t>
    </rPh>
    <phoneticPr fontId="3"/>
  </si>
  <si>
    <t>宮元展義</t>
    <rPh sb="0" eb="2">
      <t xml:space="preserve">ミヤモト </t>
    </rPh>
    <rPh sb="2" eb="3">
      <t xml:space="preserve">テンジ </t>
    </rPh>
    <rPh sb="3" eb="4">
      <t xml:space="preserve">ヨシツネ </t>
    </rPh>
    <phoneticPr fontId="3"/>
  </si>
  <si>
    <t>福岡工業大学</t>
    <rPh sb="0" eb="2">
      <t xml:space="preserve">フクオカ </t>
    </rPh>
    <rPh sb="2" eb="4">
      <t xml:space="preserve">コウギョウ </t>
    </rPh>
    <rPh sb="4" eb="6">
      <t xml:space="preserve">ダイガク </t>
    </rPh>
    <phoneticPr fontId="3"/>
  </si>
  <si>
    <t>内田健一</t>
    <rPh sb="0" eb="2">
      <t>ウチダ</t>
    </rPh>
    <rPh sb="2" eb="4">
      <t>ケンイチ</t>
    </rPh>
    <phoneticPr fontId="3"/>
  </si>
  <si>
    <t>小林悟</t>
    <rPh sb="0" eb="2">
      <t>コバヤシ</t>
    </rPh>
    <rPh sb="2" eb="3">
      <t>サトル</t>
    </rPh>
    <phoneticPr fontId="3"/>
  </si>
  <si>
    <t>岩手大学理工学部物理・材料理工学科</t>
    <rPh sb="0" eb="4">
      <t>イワテダイガク</t>
    </rPh>
    <phoneticPr fontId="3"/>
  </si>
  <si>
    <t>高橋有紀子</t>
    <rPh sb="0" eb="2">
      <t>タカハシ</t>
    </rPh>
    <rPh sb="2" eb="5">
      <t>ユキコ</t>
    </rPh>
    <phoneticPr fontId="3"/>
  </si>
  <si>
    <t>山田豊和</t>
    <rPh sb="0" eb="2">
      <t>ヤマダ</t>
    </rPh>
    <rPh sb="2" eb="4">
      <t>トヨカズ</t>
    </rPh>
    <phoneticPr fontId="3"/>
  </si>
  <si>
    <t>千葉大学</t>
    <rPh sb="0" eb="4">
      <t>チバダイガク</t>
    </rPh>
    <phoneticPr fontId="3"/>
  </si>
  <si>
    <t>西村聡之</t>
    <rPh sb="0" eb="2">
      <t>ニシムラ</t>
    </rPh>
    <rPh sb="2" eb="3">
      <t>サトセィ</t>
    </rPh>
    <phoneticPr fontId="3"/>
  </si>
  <si>
    <t>丸山恵史</t>
    <rPh sb="0" eb="2">
      <t>マルヤマ</t>
    </rPh>
    <rPh sb="2" eb="4">
      <t>メグミ</t>
    </rPh>
    <phoneticPr fontId="3"/>
  </si>
  <si>
    <t>東京都市大学</t>
    <rPh sb="0" eb="6">
      <t>トウキョウ</t>
    </rPh>
    <phoneticPr fontId="3"/>
  </si>
  <si>
    <t>中尾敏臣</t>
    <rPh sb="0" eb="2">
      <t>ナカオ</t>
    </rPh>
    <rPh sb="2" eb="3">
      <t>ビン</t>
    </rPh>
    <rPh sb="3" eb="4">
      <t>シン</t>
    </rPh>
    <phoneticPr fontId="3"/>
  </si>
  <si>
    <t>国立大学法人大阪大学
国際共創大学院学位プログラム推進機構</t>
    <rPh sb="0" eb="2">
      <t>コクリツ</t>
    </rPh>
    <rPh sb="2" eb="4">
      <t>ダイガク</t>
    </rPh>
    <rPh sb="4" eb="6">
      <t>ホウジン</t>
    </rPh>
    <rPh sb="6" eb="8">
      <t>オオサカ</t>
    </rPh>
    <rPh sb="8" eb="10">
      <t>ダイガク</t>
    </rPh>
    <rPh sb="11" eb="13">
      <t>コクサイ</t>
    </rPh>
    <rPh sb="13" eb="15">
      <t>キョウソウ</t>
    </rPh>
    <rPh sb="15" eb="18">
      <t>ダイガクイン</t>
    </rPh>
    <rPh sb="18" eb="20">
      <t>ガクイ</t>
    </rPh>
    <rPh sb="25" eb="27">
      <t>スイシン</t>
    </rPh>
    <rPh sb="27" eb="29">
      <t>キコウ</t>
    </rPh>
    <phoneticPr fontId="3"/>
  </si>
  <si>
    <t>足立伸太郎</t>
    <rPh sb="0" eb="2">
      <t>アダチ</t>
    </rPh>
    <rPh sb="2" eb="5">
      <t>シンタロウ</t>
    </rPh>
    <phoneticPr fontId="3"/>
  </si>
  <si>
    <t>京都先端科学大学</t>
    <rPh sb="0" eb="8">
      <t>キョウトセンタンカガクダイガク</t>
    </rPh>
    <phoneticPr fontId="3"/>
  </si>
  <si>
    <t>上木岳士</t>
    <rPh sb="0" eb="4">
      <t>ウエキタケシ</t>
    </rPh>
    <phoneticPr fontId="3"/>
  </si>
  <si>
    <t>勝本之晶</t>
    <rPh sb="0" eb="2">
      <t>カツモト</t>
    </rPh>
    <rPh sb="2" eb="3">
      <t>コレ</t>
    </rPh>
    <rPh sb="3" eb="4">
      <t>ショウ</t>
    </rPh>
    <phoneticPr fontId="3"/>
  </si>
  <si>
    <t>福岡大学理学部化学科</t>
    <rPh sb="0" eb="2">
      <t>フクオカ</t>
    </rPh>
    <rPh sb="2" eb="4">
      <t>ダイガク</t>
    </rPh>
    <rPh sb="4" eb="7">
      <t>リガクブ</t>
    </rPh>
    <rPh sb="7" eb="10">
      <t>カガクカ</t>
    </rPh>
    <phoneticPr fontId="3"/>
  </si>
  <si>
    <t>池田亜矢子</t>
    <rPh sb="0" eb="2">
      <t>イケダ</t>
    </rPh>
    <rPh sb="2" eb="5">
      <t>アヤコ</t>
    </rPh>
    <phoneticPr fontId="3"/>
  </si>
  <si>
    <t>川井茂樹</t>
    <rPh sb="0" eb="2">
      <t>カワイ</t>
    </rPh>
    <phoneticPr fontId="3"/>
  </si>
  <si>
    <t>武田隆史</t>
    <rPh sb="0" eb="2">
      <t>タケダ</t>
    </rPh>
    <rPh sb="2" eb="4">
      <t>タカシ</t>
    </rPh>
    <phoneticPr fontId="3"/>
  </si>
  <si>
    <t>長谷川拓哉</t>
    <rPh sb="0" eb="3">
      <t>ハセガワ</t>
    </rPh>
    <rPh sb="3" eb="5">
      <t>タクヤ</t>
    </rPh>
    <phoneticPr fontId="3"/>
  </si>
  <si>
    <t>東北大学多元物質科学研究所</t>
    <rPh sb="0" eb="4">
      <t>トウホクダイガク</t>
    </rPh>
    <rPh sb="4" eb="13">
      <t>タゲンブッシツカガクケンキュウジョ</t>
    </rPh>
    <phoneticPr fontId="3"/>
  </si>
  <si>
    <t>小金丸正明</t>
    <rPh sb="0" eb="3">
      <t>コガネマル</t>
    </rPh>
    <rPh sb="3" eb="5">
      <t>マサアキ</t>
    </rPh>
    <phoneticPr fontId="3"/>
  </si>
  <si>
    <t>鹿児島大学学術研究院</t>
    <rPh sb="0" eb="5">
      <t>カゴシマダイガク</t>
    </rPh>
    <rPh sb="5" eb="10">
      <t>ガクジュツケンキュウイン</t>
    </rPh>
    <phoneticPr fontId="3"/>
  </si>
  <si>
    <t>筧幸次</t>
    <rPh sb="0" eb="1">
      <t>カケヒ</t>
    </rPh>
    <rPh sb="1" eb="3">
      <t>コウジ</t>
    </rPh>
    <phoneticPr fontId="3"/>
  </si>
  <si>
    <t>桜庭裕弥</t>
    <rPh sb="0" eb="4">
      <t xml:space="preserve">サクラバユウヤ </t>
    </rPh>
    <phoneticPr fontId="3"/>
  </si>
  <si>
    <t>木村昭夫</t>
    <rPh sb="0" eb="2">
      <t xml:space="preserve">キムラ </t>
    </rPh>
    <rPh sb="2" eb="4">
      <t xml:space="preserve">アキオ </t>
    </rPh>
    <phoneticPr fontId="3"/>
  </si>
  <si>
    <t>広島大学</t>
    <rPh sb="0" eb="4">
      <t xml:space="preserve">ヒロシマダイガク </t>
    </rPh>
    <phoneticPr fontId="3"/>
  </si>
  <si>
    <t>中央大学大学院理工学研究科電気電子情報通信工学専攻</t>
    <rPh sb="7" eb="10">
      <t>リコウガク</t>
    </rPh>
    <phoneticPr fontId="3"/>
  </si>
  <si>
    <t>永田賢二</t>
    <rPh sb="0" eb="2">
      <t>ナガタ</t>
    </rPh>
    <rPh sb="2" eb="4">
      <t>ケンジ</t>
    </rPh>
    <phoneticPr fontId="3"/>
  </si>
  <si>
    <t>杉安和憲</t>
    <rPh sb="0" eb="2">
      <t>カズノリ</t>
    </rPh>
    <phoneticPr fontId="3"/>
  </si>
  <si>
    <t>盛田元彰</t>
    <rPh sb="0" eb="2">
      <t xml:space="preserve">モリタ </t>
    </rPh>
    <rPh sb="2" eb="4">
      <t xml:space="preserve">モトアキ </t>
    </rPh>
    <phoneticPr fontId="3"/>
  </si>
  <si>
    <t>磯上慎二</t>
    <rPh sb="0" eb="2">
      <t>イソガミ</t>
    </rPh>
    <rPh sb="2" eb="4">
      <t>シンジ</t>
    </rPh>
    <phoneticPr fontId="3"/>
  </si>
  <si>
    <t>大竹充</t>
    <rPh sb="0" eb="2">
      <t>オオタケ</t>
    </rPh>
    <rPh sb="2" eb="3">
      <t>ミツル</t>
    </rPh>
    <phoneticPr fontId="3"/>
  </si>
  <si>
    <t>横浜国立大学</t>
    <rPh sb="0" eb="6">
      <t>ヨコハマコクリツダイガク</t>
    </rPh>
    <phoneticPr fontId="3"/>
  </si>
  <si>
    <t>新潟大学</t>
    <rPh sb="0" eb="2">
      <t xml:space="preserve">ニイガタ </t>
    </rPh>
    <rPh sb="2" eb="4">
      <t xml:space="preserve">ダイガク </t>
    </rPh>
    <phoneticPr fontId="3"/>
  </si>
  <si>
    <t>井出裕介</t>
    <rPh sb="0" eb="2">
      <t>イデ</t>
    </rPh>
    <rPh sb="2" eb="4">
      <t>ユウスケ</t>
    </rPh>
    <phoneticPr fontId="5"/>
  </si>
  <si>
    <t>望月　大</t>
    <rPh sb="0" eb="2">
      <t>モチヅキ</t>
    </rPh>
    <rPh sb="3" eb="4">
      <t>ダイ</t>
    </rPh>
    <phoneticPr fontId="5"/>
  </si>
  <si>
    <t>東京電機大学</t>
    <rPh sb="0" eb="2">
      <t>トウキョウ</t>
    </rPh>
    <rPh sb="2" eb="4">
      <t>デンキ</t>
    </rPh>
    <rPh sb="4" eb="6">
      <t>ダイガク</t>
    </rPh>
    <phoneticPr fontId="5"/>
  </si>
  <si>
    <t>松本明善</t>
    <rPh sb="0" eb="4">
      <t>マツモト</t>
    </rPh>
    <phoneticPr fontId="10"/>
  </si>
  <si>
    <t>井上昌睦</t>
    <rPh sb="0" eb="2">
      <t>イノウエ</t>
    </rPh>
    <rPh sb="2" eb="4">
      <t>マサムツ</t>
    </rPh>
    <phoneticPr fontId="5"/>
  </si>
  <si>
    <t>福岡工業大学</t>
    <rPh sb="0" eb="6">
      <t>フクオカコウギョウダイガク</t>
    </rPh>
    <phoneticPr fontId="5"/>
  </si>
  <si>
    <t>荏原充宏</t>
    <rPh sb="0" eb="2">
      <t>エバラ</t>
    </rPh>
    <rPh sb="2" eb="4">
      <t>ミツヒロ</t>
    </rPh>
    <phoneticPr fontId="5"/>
  </si>
  <si>
    <t>本間俊将</t>
    <rPh sb="0" eb="2">
      <t>ホンマ</t>
    </rPh>
    <rPh sb="2" eb="4">
      <t>シュンショウ</t>
    </rPh>
    <phoneticPr fontId="5"/>
  </si>
  <si>
    <t>一関工業高等専門学校</t>
    <rPh sb="0" eb="2">
      <t>イチノセキ</t>
    </rPh>
    <rPh sb="2" eb="4">
      <t>コウギョウ</t>
    </rPh>
    <rPh sb="4" eb="6">
      <t>コウトウ</t>
    </rPh>
    <rPh sb="6" eb="8">
      <t>センモン</t>
    </rPh>
    <rPh sb="8" eb="10">
      <t>ガッコウ</t>
    </rPh>
    <phoneticPr fontId="5"/>
  </si>
  <si>
    <t>大村孝仁</t>
    <rPh sb="0" eb="4">
      <t>オオムラタカヒト</t>
    </rPh>
    <phoneticPr fontId="5"/>
  </si>
  <si>
    <t>竹口雅樹</t>
    <rPh sb="0" eb="2">
      <t>タケグチ</t>
    </rPh>
    <rPh sb="2" eb="4">
      <t>マサキ</t>
    </rPh>
    <phoneticPr fontId="5"/>
  </si>
  <si>
    <t>中川 祐貴</t>
    <rPh sb="0" eb="2">
      <t>ナカガワ</t>
    </rPh>
    <rPh sb="3" eb="4">
      <t>ユウ</t>
    </rPh>
    <rPh sb="4" eb="5">
      <t>キ</t>
    </rPh>
    <phoneticPr fontId="5"/>
  </si>
  <si>
    <t>北海道大学大学院工学研究院</t>
    <rPh sb="0" eb="5">
      <t>ホッカイドウダイガク</t>
    </rPh>
    <rPh sb="5" eb="8">
      <t>ダイガクイン</t>
    </rPh>
    <rPh sb="8" eb="13">
      <t>コウガクケンキュウイン</t>
    </rPh>
    <phoneticPr fontId="5"/>
  </si>
  <si>
    <t>柳田真利</t>
    <rPh sb="0" eb="2">
      <t>ヤナギダ</t>
    </rPh>
    <rPh sb="2" eb="4">
      <t>マリ</t>
    </rPh>
    <phoneticPr fontId="5"/>
  </si>
  <si>
    <t>吉田　司</t>
    <rPh sb="0" eb="2">
      <t>ヨシダ</t>
    </rPh>
    <rPh sb="3" eb="4">
      <t>ツカサ</t>
    </rPh>
    <phoneticPr fontId="5"/>
  </si>
  <si>
    <t>国立大学法人　山形大学　工学部 　高分子・有機材料工学科</t>
    <rPh sb="0" eb="2">
      <t>コクリツ</t>
    </rPh>
    <rPh sb="2" eb="6">
      <t>ダイガクホウジン</t>
    </rPh>
    <rPh sb="7" eb="11">
      <t>ヤマガタダイガク</t>
    </rPh>
    <rPh sb="12" eb="15">
      <t>コウガクブ</t>
    </rPh>
    <rPh sb="17" eb="20">
      <t>コウブンシ</t>
    </rPh>
    <rPh sb="21" eb="23">
      <t>ユウキ</t>
    </rPh>
    <rPh sb="23" eb="25">
      <t>ザイリョウ</t>
    </rPh>
    <rPh sb="25" eb="28">
      <t>コウガクカ</t>
    </rPh>
    <phoneticPr fontId="5"/>
  </si>
  <si>
    <t>角谷正友</t>
    <rPh sb="0" eb="2">
      <t>スミヤ</t>
    </rPh>
    <rPh sb="2" eb="4">
      <t>マサトモ</t>
    </rPh>
    <phoneticPr fontId="5"/>
  </si>
  <si>
    <t>杉山睦</t>
    <rPh sb="0" eb="2">
      <t>スギヤマ</t>
    </rPh>
    <rPh sb="2" eb="3">
      <t>ムツミ</t>
    </rPh>
    <phoneticPr fontId="5"/>
  </si>
  <si>
    <t>東京理科大</t>
    <rPh sb="0" eb="2">
      <t>トウキョウ</t>
    </rPh>
    <rPh sb="2" eb="5">
      <t>リカダイ</t>
    </rPh>
    <phoneticPr fontId="5"/>
  </si>
  <si>
    <t>清水一行</t>
    <rPh sb="0" eb="2">
      <t>シミズ</t>
    </rPh>
    <rPh sb="2" eb="4">
      <t>イッコウ</t>
    </rPh>
    <phoneticPr fontId="5"/>
  </si>
  <si>
    <t>岩手大学</t>
    <rPh sb="0" eb="4">
      <t>イワテダイガク</t>
    </rPh>
    <phoneticPr fontId="5"/>
  </si>
  <si>
    <t>阿部　真之</t>
    <rPh sb="0" eb="2">
      <t xml:space="preserve">アベ </t>
    </rPh>
    <rPh sb="3" eb="5">
      <t xml:space="preserve">マサユキ </t>
    </rPh>
    <phoneticPr fontId="5"/>
  </si>
  <si>
    <t>大阪大学基礎工学研究科</t>
    <rPh sb="0" eb="4">
      <t xml:space="preserve">オオサカダイガク </t>
    </rPh>
    <rPh sb="4" eb="11">
      <t>キソコウガクケンキュ</t>
    </rPh>
    <phoneticPr fontId="5"/>
  </si>
  <si>
    <t>小泉聡</t>
    <rPh sb="0" eb="2">
      <t>コイズミ</t>
    </rPh>
    <rPh sb="2" eb="3">
      <t>サトシ</t>
    </rPh>
    <phoneticPr fontId="5"/>
  </si>
  <si>
    <t>楢木野　宏</t>
    <rPh sb="0" eb="3">
      <t>ナラギノ</t>
    </rPh>
    <rPh sb="4" eb="5">
      <t>ヒロシ</t>
    </rPh>
    <phoneticPr fontId="5"/>
  </si>
  <si>
    <t>九州大学</t>
    <rPh sb="0" eb="2">
      <t>キュウシュウ</t>
    </rPh>
    <rPh sb="2" eb="4">
      <t>ダイガク</t>
    </rPh>
    <phoneticPr fontId="5"/>
  </si>
  <si>
    <t>井村将隆</t>
    <rPh sb="0" eb="2">
      <t>イムラ</t>
    </rPh>
    <rPh sb="2" eb="4">
      <t>マサタカ</t>
    </rPh>
    <phoneticPr fontId="5"/>
  </si>
  <si>
    <t>奥村　宏典</t>
    <rPh sb="0" eb="2">
      <t>オクムラ</t>
    </rPh>
    <rPh sb="3" eb="5">
      <t>ヒロノリ</t>
    </rPh>
    <phoneticPr fontId="5"/>
  </si>
  <si>
    <t>筑波大学</t>
    <rPh sb="0" eb="4">
      <t>ツクバダイガク</t>
    </rPh>
    <phoneticPr fontId="5"/>
  </si>
  <si>
    <t>千葉大学大学院工学研究院</t>
    <rPh sb="0" eb="4">
      <t>チバ</t>
    </rPh>
    <rPh sb="4" eb="7">
      <t xml:space="preserve">ダイガクイン </t>
    </rPh>
    <rPh sb="7" eb="12">
      <t xml:space="preserve">コウガクケンキュウイン </t>
    </rPh>
    <phoneticPr fontId="5"/>
  </si>
  <si>
    <t>上路林太郎</t>
    <rPh sb="0" eb="2">
      <t>ウエジ</t>
    </rPh>
    <rPh sb="2" eb="5">
      <t>リンタロウ</t>
    </rPh>
    <phoneticPr fontId="5"/>
  </si>
  <si>
    <t>寺田大将</t>
    <rPh sb="0" eb="2">
      <t>テラダ</t>
    </rPh>
    <rPh sb="2" eb="4">
      <t>タイショウ</t>
    </rPh>
    <phoneticPr fontId="5"/>
  </si>
  <si>
    <t>千葉工業大学　工学部　先端材料工学科</t>
  </si>
  <si>
    <t>戸田佳明</t>
    <rPh sb="0" eb="2">
      <t>トダ</t>
    </rPh>
    <rPh sb="2" eb="4">
      <t>ヨシアキ</t>
    </rPh>
    <phoneticPr fontId="5"/>
  </si>
  <si>
    <t>御手洗容子</t>
    <rPh sb="0" eb="5">
      <t>ミタライ</t>
    </rPh>
    <phoneticPr fontId="5"/>
  </si>
  <si>
    <t>東京大学　大学院新領域創成科学研究科</t>
    <rPh sb="0" eb="4">
      <t>トウキョウ</t>
    </rPh>
    <rPh sb="5" eb="8">
      <t>ダイガク</t>
    </rPh>
    <rPh sb="8" eb="18">
      <t>シンリョウ</t>
    </rPh>
    <phoneticPr fontId="5"/>
  </si>
  <si>
    <t>阿部太一</t>
    <rPh sb="0" eb="2">
      <t>アベ</t>
    </rPh>
    <rPh sb="2" eb="4">
      <t>タイチ</t>
    </rPh>
    <phoneticPr fontId="5"/>
  </si>
  <si>
    <t>小林能直</t>
    <rPh sb="0" eb="2">
      <t>コバヤシ</t>
    </rPh>
    <rPh sb="2" eb="3">
      <t>ノウ</t>
    </rPh>
    <rPh sb="3" eb="4">
      <t>チョク</t>
    </rPh>
    <phoneticPr fontId="5"/>
  </si>
  <si>
    <t>東京工業大学</t>
    <rPh sb="0" eb="2">
      <t>トウキョウ</t>
    </rPh>
    <rPh sb="2" eb="4">
      <t>コウギョウ</t>
    </rPh>
    <rPh sb="4" eb="6">
      <t>ダイガク</t>
    </rPh>
    <phoneticPr fontId="5"/>
  </si>
  <si>
    <t>荏原充宏</t>
    <rPh sb="0" eb="4">
      <t>エバラミツヒロ</t>
    </rPh>
    <phoneticPr fontId="5"/>
  </si>
  <si>
    <t>飯島道弘</t>
    <rPh sb="0" eb="2">
      <t>イイジマ</t>
    </rPh>
    <rPh sb="2" eb="4">
      <t>ミチヒロ</t>
    </rPh>
    <phoneticPr fontId="5"/>
  </si>
  <si>
    <t>小山工業高等専門学校</t>
    <rPh sb="0" eb="10">
      <t>オヤマコウギョウコウトウセンモンガッコウ</t>
    </rPh>
    <phoneticPr fontId="5"/>
  </si>
  <si>
    <t>瀬川浩代</t>
    <rPh sb="0" eb="2">
      <t>セガワ</t>
    </rPh>
    <phoneticPr fontId="5"/>
  </si>
  <si>
    <t>内野　隆司</t>
  </si>
  <si>
    <t>神戸大学大学院理学研究科</t>
  </si>
  <si>
    <t>谷口貴章</t>
    <rPh sb="0" eb="2">
      <t>タニグチ</t>
    </rPh>
    <rPh sb="2" eb="4">
      <t>タカアキ</t>
    </rPh>
    <phoneticPr fontId="5"/>
  </si>
  <si>
    <t>松田光弘</t>
    <rPh sb="0" eb="4">
      <t>マツダミツヒロ</t>
    </rPh>
    <phoneticPr fontId="5"/>
  </si>
  <si>
    <t>熊本大学　大学院先端科学研究部</t>
    <rPh sb="0" eb="4">
      <t>クマモトダイガク</t>
    </rPh>
    <rPh sb="5" eb="12">
      <t>ダイガクインセンタンカガク</t>
    </rPh>
    <rPh sb="12" eb="15">
      <t>ケンキュウブ</t>
    </rPh>
    <phoneticPr fontId="5"/>
  </si>
  <si>
    <t>大久保忠勝</t>
    <rPh sb="0" eb="5">
      <t xml:space="preserve">オオクボタダカツ </t>
    </rPh>
    <phoneticPr fontId="5"/>
  </si>
  <si>
    <t>小嗣真人</t>
    <rPh sb="0" eb="4">
      <t xml:space="preserve">コツギマサト </t>
    </rPh>
    <phoneticPr fontId="5"/>
  </si>
  <si>
    <t>東京理科大学</t>
    <rPh sb="0" eb="6">
      <t xml:space="preserve">トウキョウリカダイガク </t>
    </rPh>
    <phoneticPr fontId="5"/>
  </si>
  <si>
    <t>柴田曉伸</t>
    <rPh sb="0" eb="2">
      <t>シバ</t>
    </rPh>
    <rPh sb="2" eb="3">
      <t>ギョウ</t>
    </rPh>
    <rPh sb="3" eb="4">
      <t>ノブ</t>
    </rPh>
    <phoneticPr fontId="5"/>
  </si>
  <si>
    <t>辻　伸泰</t>
    <rPh sb="0" eb="1">
      <t>ツジ</t>
    </rPh>
    <rPh sb="2" eb="3">
      <t>ノブ</t>
    </rPh>
    <rPh sb="3" eb="4">
      <t>ヤスシ</t>
    </rPh>
    <phoneticPr fontId="5"/>
  </si>
  <si>
    <t>京都大学</t>
    <rPh sb="0" eb="4">
      <t>キョウ</t>
    </rPh>
    <phoneticPr fontId="5"/>
  </si>
  <si>
    <t>遊佐斉</t>
    <rPh sb="0" eb="2">
      <t xml:space="preserve">ユウサ </t>
    </rPh>
    <rPh sb="2" eb="3">
      <t xml:space="preserve">ヒトシ </t>
    </rPh>
    <phoneticPr fontId="5"/>
  </si>
  <si>
    <t>梅田　悠平</t>
    <rPh sb="0" eb="2">
      <t xml:space="preserve">ウメダ </t>
    </rPh>
    <rPh sb="3" eb="5">
      <t xml:space="preserve">ユウヘイ </t>
    </rPh>
    <phoneticPr fontId="5"/>
  </si>
  <si>
    <t>京都大学　複合原子力科学研究所</t>
    <rPh sb="0" eb="2">
      <t xml:space="preserve">キョウト </t>
    </rPh>
    <rPh sb="2" eb="4">
      <t xml:space="preserve">ダイガク </t>
    </rPh>
    <rPh sb="5" eb="10">
      <t xml:space="preserve">フクゴウゲンシリョク </t>
    </rPh>
    <rPh sb="10" eb="15">
      <t xml:space="preserve">カガクケンキュウジョ </t>
    </rPh>
    <phoneticPr fontId="5"/>
  </si>
  <si>
    <t>川村史朗</t>
    <rPh sb="0" eb="2">
      <t>カワムラ</t>
    </rPh>
    <rPh sb="2" eb="4">
      <t>フミオ</t>
    </rPh>
    <phoneticPr fontId="5"/>
  </si>
  <si>
    <t>中部大学</t>
    <rPh sb="0" eb="4">
      <t>チュウブダイガク</t>
    </rPh>
    <phoneticPr fontId="5"/>
  </si>
  <si>
    <t>桑田直明</t>
    <rPh sb="0" eb="2">
      <t>クワタ</t>
    </rPh>
    <rPh sb="2" eb="4">
      <t>ナオアキ</t>
    </rPh>
    <phoneticPr fontId="5"/>
  </si>
  <si>
    <t>松井　広志</t>
    <rPh sb="0" eb="2">
      <t>マツイ</t>
    </rPh>
    <rPh sb="3" eb="5">
      <t>ヒロシ</t>
    </rPh>
    <phoneticPr fontId="5"/>
  </si>
  <si>
    <t>東北大学</t>
    <rPh sb="0" eb="4">
      <t>トウホクダイガク</t>
    </rPh>
    <phoneticPr fontId="5"/>
  </si>
  <si>
    <t>田村堅志</t>
    <rPh sb="0" eb="2">
      <t>タムラ</t>
    </rPh>
    <rPh sb="2" eb="3">
      <t>カタ</t>
    </rPh>
    <rPh sb="3" eb="4">
      <t>ココロザシ</t>
    </rPh>
    <phoneticPr fontId="5"/>
  </si>
  <si>
    <t>渡邊雄二郎</t>
    <rPh sb="0" eb="2">
      <t>ワタナベ</t>
    </rPh>
    <rPh sb="2" eb="5">
      <t>ユウジロウ</t>
    </rPh>
    <phoneticPr fontId="5"/>
  </si>
  <si>
    <t>法政大学</t>
    <rPh sb="0" eb="4">
      <t>ホウセイダイガク</t>
    </rPh>
    <phoneticPr fontId="5"/>
  </si>
  <si>
    <t>岡本章玄</t>
    <rPh sb="0" eb="1">
      <t>オカモト</t>
    </rPh>
    <phoneticPr fontId="5"/>
  </si>
  <si>
    <t>MEHES Gabor (メーヘシュ　ガーボル）</t>
  </si>
  <si>
    <t>早稲田大学大学院情報生産システム研究科</t>
  </si>
  <si>
    <t>大橋直樹</t>
    <rPh sb="0" eb="4">
      <t>オオハシナオキ</t>
    </rPh>
    <phoneticPr fontId="5"/>
  </si>
  <si>
    <t>我田　元</t>
    <rPh sb="0" eb="2">
      <t>ワレタ</t>
    </rPh>
    <rPh sb="3" eb="4">
      <t>ハジメ</t>
    </rPh>
    <phoneticPr fontId="5"/>
  </si>
  <si>
    <t>明治大学理工学部応用化学科</t>
    <rPh sb="0" eb="4">
      <t>メイジダイガク</t>
    </rPh>
    <rPh sb="4" eb="8">
      <t>リコウガクブ</t>
    </rPh>
    <rPh sb="8" eb="13">
      <t>オウヨウカガクカ</t>
    </rPh>
    <phoneticPr fontId="5"/>
  </si>
  <si>
    <t>中野智志</t>
    <rPh sb="0" eb="1">
      <t xml:space="preserve">ナカノサトシ </t>
    </rPh>
    <phoneticPr fontId="5"/>
  </si>
  <si>
    <t>中山敦子</t>
    <rPh sb="0" eb="4">
      <t xml:space="preserve">ナカヤマアツコ </t>
    </rPh>
    <phoneticPr fontId="5"/>
  </si>
  <si>
    <t>岩手大学理工学部</t>
    <rPh sb="0" eb="4">
      <t xml:space="preserve">イワテダイガク </t>
    </rPh>
    <rPh sb="4" eb="8">
      <t xml:space="preserve">リコウガクブ </t>
    </rPh>
    <phoneticPr fontId="5"/>
  </si>
  <si>
    <t>和田健太郎</t>
    <rPh sb="0" eb="2">
      <t>ワダ</t>
    </rPh>
    <rPh sb="2" eb="5">
      <t>ケンタロウ</t>
    </rPh>
    <phoneticPr fontId="5"/>
  </si>
  <si>
    <t>山辺　純一郎</t>
    <rPh sb="0" eb="2">
      <t>ヤマベ</t>
    </rPh>
    <rPh sb="3" eb="6">
      <t>ジュンイチロウ</t>
    </rPh>
    <phoneticPr fontId="5"/>
  </si>
  <si>
    <t>福岡大学</t>
    <rPh sb="0" eb="2">
      <t>フクオカ</t>
    </rPh>
    <rPh sb="2" eb="4">
      <t>ダイガク</t>
    </rPh>
    <phoneticPr fontId="5"/>
  </si>
  <si>
    <t>本田徹</t>
    <rPh sb="0" eb="2">
      <t>ホンダ</t>
    </rPh>
    <rPh sb="2" eb="3">
      <t>トオル</t>
    </rPh>
    <phoneticPr fontId="5"/>
  </si>
  <si>
    <t>工学院大学先進工学部応用物理学科</t>
    <rPh sb="0" eb="3">
      <t>コウガクイン</t>
    </rPh>
    <rPh sb="3" eb="5">
      <t>ダイガク</t>
    </rPh>
    <rPh sb="5" eb="10">
      <t>センシn</t>
    </rPh>
    <rPh sb="10" eb="16">
      <t>オウヨウ</t>
    </rPh>
    <phoneticPr fontId="5"/>
  </si>
  <si>
    <t>磯上慎二</t>
    <rPh sb="0" eb="2">
      <t>イソガミ</t>
    </rPh>
    <rPh sb="2" eb="4">
      <t>シンジ</t>
    </rPh>
    <phoneticPr fontId="5"/>
  </si>
  <si>
    <t>伊藤　孝寛</t>
    <rPh sb="0" eb="2">
      <t>イトウ</t>
    </rPh>
    <rPh sb="3" eb="5">
      <t>タカシヒロシ</t>
    </rPh>
    <phoneticPr fontId="5"/>
  </si>
  <si>
    <t>名古屋大学</t>
    <rPh sb="0" eb="5">
      <t>ナゴヤダイガク</t>
    </rPh>
    <phoneticPr fontId="5"/>
  </si>
  <si>
    <t>中西貴之</t>
    <rPh sb="0" eb="2">
      <t>ナカニシ</t>
    </rPh>
    <rPh sb="2" eb="4">
      <t>タカユキ</t>
    </rPh>
    <phoneticPr fontId="5"/>
  </si>
  <si>
    <t>北川裕一</t>
    <rPh sb="0" eb="2">
      <t>キタガワ</t>
    </rPh>
    <rPh sb="2" eb="4">
      <t>ユウイチ</t>
    </rPh>
    <phoneticPr fontId="5"/>
  </si>
  <si>
    <t>北海道大学</t>
    <rPh sb="0" eb="5">
      <t>ホッカイドウダイガク</t>
    </rPh>
    <phoneticPr fontId="5"/>
  </si>
  <si>
    <t>千葉誠</t>
    <rPh sb="0" eb="3">
      <t xml:space="preserve">チバマコト </t>
    </rPh>
    <phoneticPr fontId="5"/>
  </si>
  <si>
    <t>旭川工業高等専門学校</t>
    <rPh sb="0" eb="10">
      <t xml:space="preserve">アサヒカワコウギョウコウトウセンモンガッコウ </t>
    </rPh>
    <phoneticPr fontId="5"/>
  </si>
  <si>
    <t>野口秀典</t>
    <rPh sb="0" eb="2">
      <t>ノグチ</t>
    </rPh>
    <rPh sb="2" eb="4">
      <t>ヒデノリ</t>
    </rPh>
    <phoneticPr fontId="5"/>
  </si>
  <si>
    <t>伊藤 未希雄</t>
    <rPh sb="0" eb="2">
      <t>イトウ</t>
    </rPh>
    <rPh sb="3" eb="4">
      <t>ミ</t>
    </rPh>
    <rPh sb="4" eb="5">
      <t>キ</t>
    </rPh>
    <rPh sb="5" eb="6">
      <t>オ</t>
    </rPh>
    <phoneticPr fontId="5"/>
  </si>
  <si>
    <t>東京工業高等専門学校</t>
    <rPh sb="0" eb="10">
      <t>トウキョウコウギョウコウトウセンモンガッコウ</t>
    </rPh>
    <phoneticPr fontId="5"/>
  </si>
  <si>
    <t>瀬川浩代</t>
    <rPh sb="0" eb="2">
      <t>セガワ</t>
    </rPh>
    <rPh sb="2" eb="4">
      <t>ヒロヨ</t>
    </rPh>
    <phoneticPr fontId="5"/>
  </si>
  <si>
    <t>矢野　哲司</t>
    <rPh sb="0" eb="2">
      <t>ヤノ</t>
    </rPh>
    <rPh sb="3" eb="5">
      <t>テツジ</t>
    </rPh>
    <phoneticPr fontId="5"/>
  </si>
  <si>
    <t>東京工業大学</t>
    <rPh sb="0" eb="6">
      <t>トウキョウコウギョウダイガク</t>
    </rPh>
    <phoneticPr fontId="5"/>
  </si>
  <si>
    <t>鈴木達</t>
    <rPh sb="0" eb="2">
      <t>スズキ</t>
    </rPh>
    <rPh sb="2" eb="3">
      <t>タツ</t>
    </rPh>
    <phoneticPr fontId="5"/>
  </si>
  <si>
    <t>松田元秀</t>
    <rPh sb="0" eb="2">
      <t>マツダ</t>
    </rPh>
    <rPh sb="2" eb="4">
      <t>モトヒデ</t>
    </rPh>
    <phoneticPr fontId="5"/>
  </si>
  <si>
    <t>熊本大学大学院先端科学研究部</t>
    <rPh sb="0" eb="2">
      <t>クマモト</t>
    </rPh>
    <rPh sb="2" eb="4">
      <t>ダイガク</t>
    </rPh>
    <rPh sb="4" eb="7">
      <t>ダイガクイン</t>
    </rPh>
    <rPh sb="7" eb="9">
      <t>センタン</t>
    </rPh>
    <rPh sb="9" eb="11">
      <t>カガク</t>
    </rPh>
    <rPh sb="11" eb="14">
      <t>ケンキュウブ</t>
    </rPh>
    <phoneticPr fontId="5"/>
  </si>
  <si>
    <t>浅野竜太郎</t>
    <rPh sb="0" eb="2">
      <t>アサノ</t>
    </rPh>
    <rPh sb="2" eb="5">
      <t>リュウタロウ</t>
    </rPh>
    <phoneticPr fontId="5"/>
  </si>
  <si>
    <t>東京農工大学大学院グローバルイノベーション研究院</t>
    <rPh sb="0" eb="2">
      <t>トウキョウ</t>
    </rPh>
    <rPh sb="2" eb="4">
      <t>ノウコウ</t>
    </rPh>
    <rPh sb="4" eb="6">
      <t>ダイガク</t>
    </rPh>
    <rPh sb="6" eb="9">
      <t>ダイガクイン</t>
    </rPh>
    <rPh sb="21" eb="23">
      <t>ケンキュウ</t>
    </rPh>
    <rPh sb="23" eb="24">
      <t>イン</t>
    </rPh>
    <phoneticPr fontId="5"/>
  </si>
  <si>
    <t>生駒俊之</t>
    <rPh sb="0" eb="2">
      <t>イコマ</t>
    </rPh>
    <rPh sb="2" eb="4">
      <t>トシユキ</t>
    </rPh>
    <phoneticPr fontId="5"/>
  </si>
  <si>
    <t>原田尚之</t>
    <rPh sb="0" eb="2">
      <t>ハラダ</t>
    </rPh>
    <rPh sb="2" eb="4">
      <t>タカユキ</t>
    </rPh>
    <phoneticPr fontId="5"/>
  </si>
  <si>
    <t>大口　裕之</t>
    <rPh sb="0" eb="2">
      <t>オオグチ</t>
    </rPh>
    <rPh sb="3" eb="5">
      <t>ヒロユキ</t>
    </rPh>
    <phoneticPr fontId="5"/>
  </si>
  <si>
    <t>芝浦工業大学</t>
    <rPh sb="0" eb="6">
      <t>シバウラコウギョウダイガク</t>
    </rPh>
    <phoneticPr fontId="5"/>
  </si>
  <si>
    <t>助教</t>
    <rPh sb="0" eb="2">
      <t>ジョキョウ</t>
    </rPh>
    <phoneticPr fontId="1"/>
  </si>
  <si>
    <t>助教</t>
    <rPh sb="0" eb="1">
      <t>ジョ</t>
    </rPh>
    <phoneticPr fontId="1"/>
  </si>
  <si>
    <t>特任教授</t>
    <rPh sb="0" eb="2">
      <t>トクニン</t>
    </rPh>
    <rPh sb="2" eb="4">
      <t>キョウジュ</t>
    </rPh>
    <phoneticPr fontId="1"/>
  </si>
  <si>
    <t>講師</t>
    <rPh sb="0" eb="2">
      <t>コウシ</t>
    </rPh>
    <phoneticPr fontId="1"/>
  </si>
  <si>
    <t>准教授</t>
    <rPh sb="0" eb="3">
      <t>ジュンキョウジュ</t>
    </rPh>
    <phoneticPr fontId="1"/>
  </si>
  <si>
    <t>教授</t>
    <rPh sb="0" eb="2">
      <t>キョウジュ</t>
    </rPh>
    <phoneticPr fontId="1"/>
  </si>
  <si>
    <t>65-1</t>
  </si>
  <si>
    <t>博士研究員</t>
    <rPh sb="0" eb="2">
      <t>ハクシ</t>
    </rPh>
    <rPh sb="2" eb="5">
      <t>ケンキュウイン</t>
    </rPh>
    <phoneticPr fontId="1"/>
  </si>
  <si>
    <t>助教</t>
    <rPh sb="0" eb="2">
      <t>ジョキョウ</t>
    </rPh>
    <phoneticPr fontId="3"/>
  </si>
  <si>
    <t>准教授</t>
    <rPh sb="0" eb="3">
      <t>ジュンキョウジュ</t>
    </rPh>
    <phoneticPr fontId="3"/>
  </si>
  <si>
    <t>准教授</t>
    <rPh sb="0" eb="1">
      <t>ジュン</t>
    </rPh>
    <rPh sb="1" eb="3">
      <t>キョウジュ</t>
    </rPh>
    <phoneticPr fontId="3"/>
  </si>
  <si>
    <t>教授</t>
    <rPh sb="0" eb="2">
      <t>キョウジュ</t>
    </rPh>
    <phoneticPr fontId="3"/>
  </si>
  <si>
    <t>講師</t>
    <rPh sb="0" eb="2">
      <t>コウシ</t>
    </rPh>
    <phoneticPr fontId="3"/>
  </si>
  <si>
    <t>主幹研究員</t>
    <rPh sb="0" eb="2">
      <t>シュカン</t>
    </rPh>
    <rPh sb="2" eb="5">
      <t>ケンキュウイン</t>
    </rPh>
    <phoneticPr fontId="3"/>
  </si>
  <si>
    <t>教授</t>
    <rPh sb="0" eb="2">
      <t>キョウ</t>
    </rPh>
    <phoneticPr fontId="3"/>
  </si>
  <si>
    <t>准教授</t>
    <rPh sb="0" eb="3">
      <t xml:space="preserve">ジュンキョウジュ </t>
    </rPh>
    <phoneticPr fontId="3"/>
  </si>
  <si>
    <t>教授</t>
    <rPh sb="0" eb="2">
      <t>キョ</t>
    </rPh>
    <phoneticPr fontId="3"/>
  </si>
  <si>
    <t>助教</t>
    <rPh sb="0" eb="1">
      <t>ジョ</t>
    </rPh>
    <rPh sb="1" eb="2">
      <t>キョウ</t>
    </rPh>
    <phoneticPr fontId="3"/>
  </si>
  <si>
    <t>教授</t>
    <rPh sb="0" eb="2">
      <t xml:space="preserve">キョウジュ </t>
    </rPh>
    <phoneticPr fontId="8"/>
  </si>
  <si>
    <t>教授</t>
    <rPh sb="0" eb="2">
      <t xml:space="preserve">キョウジュ </t>
    </rPh>
    <phoneticPr fontId="3"/>
  </si>
  <si>
    <t>自然科学研究科長、教授</t>
    <rPh sb="0" eb="2">
      <t>シゼン</t>
    </rPh>
    <rPh sb="2" eb="4">
      <t>カガク</t>
    </rPh>
    <rPh sb="4" eb="7">
      <t>ケンキュウカ</t>
    </rPh>
    <rPh sb="7" eb="8">
      <t>チョウ</t>
    </rPh>
    <rPh sb="9" eb="10">
      <t>キョウ</t>
    </rPh>
    <rPh sb="10" eb="11">
      <t>ジュ</t>
    </rPh>
    <phoneticPr fontId="3"/>
  </si>
  <si>
    <t>技術専門員</t>
    <rPh sb="0" eb="2">
      <t>ギジュツ</t>
    </rPh>
    <rPh sb="2" eb="5">
      <t>センモンイン</t>
    </rPh>
    <phoneticPr fontId="3"/>
  </si>
  <si>
    <t>助教</t>
    <rPh sb="0" eb="2">
      <t xml:space="preserve">ジョキョウ </t>
    </rPh>
    <phoneticPr fontId="3"/>
  </si>
  <si>
    <t>准教授</t>
    <rPh sb="0" eb="3">
      <t>ジュンキョウゼィウ</t>
    </rPh>
    <phoneticPr fontId="3"/>
  </si>
  <si>
    <t>特任助教（常勤）</t>
    <rPh sb="0" eb="2">
      <t>トクニン</t>
    </rPh>
    <rPh sb="2" eb="4">
      <t>ジョキョウ</t>
    </rPh>
    <rPh sb="5" eb="7">
      <t>ジョウキン</t>
    </rPh>
    <phoneticPr fontId="3"/>
  </si>
  <si>
    <t>特任助教（科研費博士研究員）</t>
    <rPh sb="0" eb="2">
      <t xml:space="preserve">トクニン </t>
    </rPh>
    <rPh sb="2" eb="4">
      <t xml:space="preserve">ジョキョウ </t>
    </rPh>
    <rPh sb="5" eb="8">
      <t xml:space="preserve">カケンヒ </t>
    </rPh>
    <rPh sb="8" eb="10">
      <t xml:space="preserve">ハカセ </t>
    </rPh>
    <rPh sb="10" eb="13">
      <t xml:space="preserve">ケンキュウイン </t>
    </rPh>
    <phoneticPr fontId="3"/>
  </si>
  <si>
    <t>教授</t>
    <rPh sb="0" eb="2">
      <t>キョウジュ</t>
    </rPh>
    <phoneticPr fontId="5"/>
  </si>
  <si>
    <t>講師</t>
    <rPh sb="0" eb="2">
      <t>コウシ</t>
    </rPh>
    <phoneticPr fontId="5"/>
  </si>
  <si>
    <t>助教</t>
    <rPh sb="0" eb="2">
      <t>ジョキョウ</t>
    </rPh>
    <phoneticPr fontId="5"/>
  </si>
  <si>
    <t>教授</t>
    <rPh sb="0" eb="2">
      <t xml:space="preserve">キョウジュ </t>
    </rPh>
    <phoneticPr fontId="5"/>
  </si>
  <si>
    <t>准教授</t>
    <rPh sb="0" eb="3">
      <t xml:space="preserve">ジュンキョウジュ </t>
    </rPh>
    <phoneticPr fontId="5"/>
  </si>
  <si>
    <t>准教授</t>
    <rPh sb="0" eb="3">
      <t>ジュンキョウジュ</t>
    </rPh>
    <phoneticPr fontId="5"/>
  </si>
  <si>
    <t>教授</t>
    <rPh sb="0" eb="2">
      <t>キョウ</t>
    </rPh>
    <phoneticPr fontId="5"/>
  </si>
  <si>
    <t>助教</t>
    <rPh sb="0" eb="2">
      <t xml:space="preserve">ジョキョウ </t>
    </rPh>
    <phoneticPr fontId="5"/>
  </si>
  <si>
    <t>講師（任期付）</t>
  </si>
  <si>
    <t>専任講師</t>
    <rPh sb="0" eb="4">
      <t>センニンコウシ</t>
    </rPh>
    <phoneticPr fontId="5"/>
  </si>
  <si>
    <t>准教授</t>
    <rPh sb="0" eb="1">
      <t>ジュン</t>
    </rPh>
    <rPh sb="1" eb="3">
      <t>キョウジュ</t>
    </rPh>
    <phoneticPr fontId="5"/>
  </si>
  <si>
    <t>2016-2017のNIMS受入研究者：山内悠輔</t>
  </si>
  <si>
    <t>2020のNIMS受入研究者：若山裕
2018-2019の協働研究者：山本真人</t>
    <rPh sb="29" eb="34">
      <t>キョウドウケンキュウシャ</t>
    </rPh>
    <rPh sb="35" eb="37">
      <t>ヤマモト</t>
    </rPh>
    <rPh sb="37" eb="39">
      <t>マサト</t>
    </rPh>
    <phoneticPr fontId="4"/>
  </si>
  <si>
    <t>2018-2019のNIMS受入研究者：久保佳実</t>
  </si>
  <si>
    <t>2019のNIMS受入研究者：太田鳴海</t>
    <rPh sb="9" eb="14">
      <t>ウケイレケンキュウシャ</t>
    </rPh>
    <phoneticPr fontId="4"/>
  </si>
  <si>
    <t>ラボローテーション</t>
  </si>
  <si>
    <t>吉川千晶</t>
    <rPh sb="0" eb="2">
      <t>ヨシカワ</t>
    </rPh>
    <rPh sb="2" eb="4">
      <t>チアキ</t>
    </rPh>
    <phoneticPr fontId="4"/>
  </si>
  <si>
    <t>エネルギー・環境材料研究センター</t>
    <rPh sb="6" eb="8">
      <t>カンキョウ</t>
    </rPh>
    <rPh sb="8" eb="10">
      <t>ザイリョウ</t>
    </rPh>
    <rPh sb="10" eb="12">
      <t>ケンキュウ</t>
    </rPh>
    <phoneticPr fontId="7"/>
  </si>
  <si>
    <t>電子・光機能材料研究センター</t>
    <phoneticPr fontId="7"/>
  </si>
  <si>
    <t>磁性・スピントロニクス材料研究センター</t>
    <rPh sb="0" eb="2">
      <t>ジセイ</t>
    </rPh>
    <rPh sb="11" eb="13">
      <t>ザイリョウ</t>
    </rPh>
    <rPh sb="13" eb="15">
      <t>ケンキュウ</t>
    </rPh>
    <phoneticPr fontId="7"/>
  </si>
  <si>
    <t>構造材料研究センター</t>
    <rPh sb="0" eb="2">
      <t>コウゾウ</t>
    </rPh>
    <rPh sb="2" eb="4">
      <t>ザイリョウ</t>
    </rPh>
    <rPh sb="4" eb="6">
      <t>ケンキュウ</t>
    </rPh>
    <phoneticPr fontId="7"/>
  </si>
  <si>
    <t>ナノアーキテクトニクス材料研究センター</t>
    <rPh sb="11" eb="13">
      <t>ザイリョウ</t>
    </rPh>
    <rPh sb="13" eb="15">
      <t>ケンキュウ</t>
    </rPh>
    <phoneticPr fontId="7"/>
  </si>
  <si>
    <t>高分子・バイオ材料研究センター</t>
    <rPh sb="0" eb="1">
      <t>コウ</t>
    </rPh>
    <rPh sb="1" eb="3">
      <t>ブンシ</t>
    </rPh>
    <rPh sb="7" eb="9">
      <t>ザイリョウ</t>
    </rPh>
    <rPh sb="9" eb="11">
      <t>ケンキュウ</t>
    </rPh>
    <phoneticPr fontId="7"/>
  </si>
  <si>
    <t>マテリアル基盤研究センター</t>
    <rPh sb="5" eb="7">
      <t>キバン</t>
    </rPh>
    <rPh sb="7" eb="9">
      <t>ケンキュウ</t>
    </rPh>
    <phoneticPr fontId="7"/>
  </si>
  <si>
    <t>技術開発・共用部門</t>
    <phoneticPr fontId="6"/>
  </si>
  <si>
    <t>センター／部門</t>
    <rPh sb="5" eb="7">
      <t>ブモン</t>
    </rPh>
    <phoneticPr fontId="6"/>
  </si>
  <si>
    <t>センター</t>
    <phoneticPr fontId="6"/>
  </si>
  <si>
    <t>固体電池材料グループ</t>
  </si>
  <si>
    <t>電池界面制御グループ</t>
  </si>
  <si>
    <t>界面電気化学グループ</t>
  </si>
  <si>
    <t>電気化学スマートラボチーム</t>
  </si>
  <si>
    <t>水素関連材料グループ</t>
  </si>
  <si>
    <t>水素製造触媒材料グループ</t>
  </si>
  <si>
    <t>先進超伝導線材グループ</t>
  </si>
  <si>
    <t>蓄電池基盤プラットフォーム</t>
  </si>
  <si>
    <t>先進蓄電池研究開発拠点</t>
  </si>
  <si>
    <t>先進リチウムチーム</t>
  </si>
  <si>
    <t>リチウム空気チーム</t>
  </si>
  <si>
    <t>全固体チーム</t>
  </si>
  <si>
    <t>元素戦略チーム</t>
  </si>
  <si>
    <t>プロトコル開発チーム</t>
  </si>
  <si>
    <t>データベースチーム</t>
  </si>
  <si>
    <t>スマートラボチーム</t>
  </si>
  <si>
    <t>計算科学チーム</t>
  </si>
  <si>
    <t>先端計測チーム</t>
  </si>
  <si>
    <t>超ワイドギャップ半導体グループ</t>
  </si>
  <si>
    <t>資源循環材料グループ</t>
  </si>
  <si>
    <t>光学材料分野</t>
  </si>
  <si>
    <t>高機能光学セラミックスグループ</t>
  </si>
  <si>
    <t>次世代蛍光体グループ</t>
  </si>
  <si>
    <t>半導体エピタキシャル構造グループ</t>
  </si>
  <si>
    <t>量子フォトニクスグループ</t>
  </si>
  <si>
    <t>半導体欠陥制御グループ</t>
  </si>
  <si>
    <t>多結晶光学材料グループ</t>
  </si>
  <si>
    <t>ナノ組織解析グループ</t>
  </si>
  <si>
    <t>グリーン磁性材料グループ</t>
  </si>
  <si>
    <t>データ創出・活用型磁性材料研究拠点</t>
  </si>
  <si>
    <t>計測評価グループ</t>
  </si>
  <si>
    <t>理論計算グループ</t>
  </si>
  <si>
    <t>データ活用促進グループ</t>
  </si>
  <si>
    <t>高分子系複合材料グループ</t>
  </si>
  <si>
    <t>耐疲労合金設計グループ</t>
  </si>
  <si>
    <t>軽金属材料グループ</t>
  </si>
  <si>
    <t>スマートインターフェイスグループ</t>
  </si>
  <si>
    <t>積層材料グループ</t>
  </si>
  <si>
    <t>異方性材料グループ</t>
  </si>
  <si>
    <t>加工熱処理プロセスグループ</t>
  </si>
  <si>
    <t>クリープ特性グループ</t>
  </si>
  <si>
    <t>極低温疲労グループ</t>
  </si>
  <si>
    <t>腐食研究グループ</t>
  </si>
  <si>
    <t>強度物性グループ</t>
  </si>
  <si>
    <t>微細組織解析グループ</t>
  </si>
  <si>
    <t>フロンティア超伝導材料グループ</t>
  </si>
  <si>
    <t>量子特性モデリンググループ</t>
  </si>
  <si>
    <t>第一原理量子物性グループ</t>
  </si>
  <si>
    <t>トポロジカル量子物性理論グループ</t>
  </si>
  <si>
    <t>量子ビット材料グループ</t>
  </si>
  <si>
    <t>イオニクスデバイスグループ</t>
  </si>
  <si>
    <t>層状ナノ化学グループ</t>
  </si>
  <si>
    <t>超高圧構造制御グループ</t>
  </si>
  <si>
    <t>電子活性材料チーム</t>
  </si>
  <si>
    <t>光学ナノ構造チーム</t>
  </si>
  <si>
    <t>電気化学ナノバイオグループ</t>
  </si>
  <si>
    <t>実働環境電子顕微鏡開発グループ</t>
  </si>
  <si>
    <t>固体NMR グループ</t>
  </si>
  <si>
    <t>強磁場物性計測グループ</t>
  </si>
  <si>
    <t>量子ビーム回折グループ</t>
  </si>
  <si>
    <t>データ駆動型材料設計グループ</t>
  </si>
  <si>
    <t>材料モデリンググループ</t>
  </si>
  <si>
    <t>材料科学計算基盤グループ</t>
  </si>
  <si>
    <t>データ駆動型アルゴリズムチーム</t>
  </si>
  <si>
    <t>材料創製・評価プラットフォーム</t>
  </si>
  <si>
    <t>表面・バルク分析ユニット</t>
  </si>
  <si>
    <t>強磁場計測ユニット</t>
  </si>
  <si>
    <t>バイオ分析ユニット</t>
  </si>
  <si>
    <t>微細加工ユニット</t>
  </si>
  <si>
    <t>マクロ材料加工ユニット</t>
  </si>
  <si>
    <t>材料溶解創製ユニット</t>
  </si>
  <si>
    <t>材料データプラットフォーム</t>
  </si>
  <si>
    <t>データ活用ユニット</t>
  </si>
  <si>
    <t>データ基盤ユニット</t>
  </si>
  <si>
    <t>データ収集ユニット</t>
  </si>
  <si>
    <t>材料数値シミュレータユニット</t>
  </si>
  <si>
    <t>クリープデータユニット</t>
  </si>
  <si>
    <t>極限環境材料データユニット</t>
  </si>
  <si>
    <t>電池材料分野</t>
    <phoneticPr fontId="6"/>
  </si>
  <si>
    <t>水素材料分野</t>
    <phoneticPr fontId="6"/>
  </si>
  <si>
    <t>機能材料分野</t>
    <phoneticPr fontId="6"/>
  </si>
  <si>
    <t>材料創製分野</t>
    <phoneticPr fontId="6"/>
  </si>
  <si>
    <t>材料評価分野</t>
    <phoneticPr fontId="6"/>
  </si>
  <si>
    <t>量子材料分野</t>
    <phoneticPr fontId="6"/>
  </si>
  <si>
    <t>ナノ材料分野</t>
    <phoneticPr fontId="6"/>
  </si>
  <si>
    <t>バイオ材料分野</t>
    <phoneticPr fontId="6"/>
  </si>
  <si>
    <t>高分子材料分野</t>
    <phoneticPr fontId="6"/>
  </si>
  <si>
    <t>先端解析分野</t>
    <phoneticPr fontId="6"/>
  </si>
  <si>
    <t>材料設計分野</t>
    <phoneticPr fontId="6"/>
  </si>
  <si>
    <t>センター長</t>
    <rPh sb="4" eb="5">
      <t>チョウ</t>
    </rPh>
    <phoneticPr fontId="6"/>
  </si>
  <si>
    <t>副センター長</t>
    <rPh sb="0" eb="1">
      <t>フク</t>
    </rPh>
    <rPh sb="5" eb="6">
      <t>チョウ</t>
    </rPh>
    <phoneticPr fontId="6"/>
  </si>
  <si>
    <t>ユニットリーダー</t>
    <phoneticPr fontId="6"/>
  </si>
  <si>
    <t>独立研究者</t>
    <rPh sb="0" eb="5">
      <t>ドクリツケンキュウシャ</t>
    </rPh>
    <phoneticPr fontId="6"/>
  </si>
  <si>
    <t>磁気機能デバイスグループ</t>
    <phoneticPr fontId="6"/>
  </si>
  <si>
    <t>2023-</t>
    <phoneticPr fontId="6"/>
  </si>
  <si>
    <t>松本凌</t>
    <phoneticPr fontId="6"/>
  </si>
  <si>
    <t>田中博美</t>
    <phoneticPr fontId="6"/>
  </si>
  <si>
    <t>米子工業高等専門学校</t>
    <phoneticPr fontId="6"/>
  </si>
  <si>
    <t>京都先端科学大学</t>
    <phoneticPr fontId="6"/>
  </si>
  <si>
    <t>足立伸太郎</t>
    <phoneticPr fontId="6"/>
  </si>
  <si>
    <t>助教</t>
    <phoneticPr fontId="6"/>
  </si>
  <si>
    <t>寺嶋健成</t>
  </si>
  <si>
    <t>田中将嗣</t>
    <phoneticPr fontId="6"/>
  </si>
  <si>
    <t>九州工業大学</t>
    <phoneticPr fontId="6"/>
  </si>
  <si>
    <t>准教授</t>
    <phoneticPr fontId="6"/>
  </si>
  <si>
    <t>教授</t>
    <rPh sb="0" eb="2">
      <t>キョウジュ</t>
    </rPh>
    <phoneticPr fontId="6"/>
  </si>
  <si>
    <t>大野智也</t>
  </si>
  <si>
    <t>北見工業大学</t>
    <phoneticPr fontId="6"/>
  </si>
  <si>
    <t>教授</t>
    <phoneticPr fontId="6"/>
  </si>
  <si>
    <t>桑折道済</t>
    <rPh sb="0" eb="2">
      <t>コオリ</t>
    </rPh>
    <rPh sb="2" eb="3">
      <t>ミチ</t>
    </rPh>
    <rPh sb="3" eb="4">
      <t>ズミ</t>
    </rPh>
    <phoneticPr fontId="5"/>
  </si>
  <si>
    <t>函館工業高等専門学校　物質環境工学科</t>
  </si>
  <si>
    <t>小原真司</t>
    <phoneticPr fontId="6"/>
  </si>
  <si>
    <t>水野章敏</t>
    <phoneticPr fontId="6"/>
  </si>
  <si>
    <t>吉中奎貴</t>
    <phoneticPr fontId="6"/>
  </si>
  <si>
    <t>中村孝</t>
    <phoneticPr fontId="6"/>
  </si>
  <si>
    <t>北海道大学</t>
    <phoneticPr fontId="6"/>
  </si>
  <si>
    <t>山田直臣</t>
    <rPh sb="0" eb="2">
      <t>ヤマダ</t>
    </rPh>
    <rPh sb="2" eb="4">
      <t>ナオオミ</t>
    </rPh>
    <phoneticPr fontId="5"/>
  </si>
  <si>
    <t>間中淳</t>
    <phoneticPr fontId="6"/>
  </si>
  <si>
    <t>富山高等専門学校</t>
    <phoneticPr fontId="6"/>
  </si>
  <si>
    <t>岡本章玄</t>
    <phoneticPr fontId="6"/>
  </si>
  <si>
    <t>斎藤菜摘</t>
    <phoneticPr fontId="6"/>
  </si>
  <si>
    <t>鶴岡工業高等専門学校</t>
    <phoneticPr fontId="6"/>
  </si>
  <si>
    <t>中西貴之</t>
    <phoneticPr fontId="6"/>
  </si>
  <si>
    <t>上田純平</t>
    <phoneticPr fontId="6"/>
  </si>
  <si>
    <t>広島大学大学院先進理工系科学研究科</t>
  </si>
  <si>
    <t>宮原正明</t>
    <phoneticPr fontId="6"/>
  </si>
  <si>
    <t>遊佐斉</t>
    <phoneticPr fontId="6"/>
  </si>
  <si>
    <t>呉工業高等専門学校</t>
  </si>
  <si>
    <t>木村善一郎</t>
    <phoneticPr fontId="6"/>
  </si>
  <si>
    <t>長田俊郎</t>
  </si>
  <si>
    <t>横浜国立大学</t>
    <phoneticPr fontId="6"/>
  </si>
  <si>
    <t>尾崎伸吾</t>
    <phoneticPr fontId="6"/>
  </si>
  <si>
    <t>久留米工業専門学校</t>
  </si>
  <si>
    <t>上路林太郎</t>
    <phoneticPr fontId="6"/>
  </si>
  <si>
    <t>佐々木　大輔</t>
    <phoneticPr fontId="6"/>
  </si>
  <si>
    <t>首藤浩文</t>
  </si>
  <si>
    <t>大島商船高等専門学校</t>
  </si>
  <si>
    <t>神田哲典</t>
    <phoneticPr fontId="6"/>
  </si>
  <si>
    <t>渡邊育夢</t>
    <phoneticPr fontId="6"/>
  </si>
  <si>
    <t>陳達徳</t>
    <phoneticPr fontId="6"/>
  </si>
  <si>
    <t>内藤昌信</t>
    <phoneticPr fontId="6"/>
  </si>
  <si>
    <t>宮前孝行</t>
    <phoneticPr fontId="6"/>
  </si>
  <si>
    <t>千葉大学大学院工学研究院</t>
    <phoneticPr fontId="6"/>
  </si>
  <si>
    <t>大分工業高等専門学校</t>
  </si>
  <si>
    <t>三石和貴</t>
    <phoneticPr fontId="6"/>
  </si>
  <si>
    <t>松本佳久</t>
    <phoneticPr fontId="6"/>
  </si>
  <si>
    <t>副校長</t>
  </si>
  <si>
    <t>上智大学理工学部物質生命理工学科</t>
    <phoneticPr fontId="6"/>
  </si>
  <si>
    <t>竹岡裕子</t>
    <phoneticPr fontId="6"/>
  </si>
  <si>
    <t>柳田真利</t>
    <phoneticPr fontId="6"/>
  </si>
  <si>
    <t>東北大学大学院工学研究科</t>
  </si>
  <si>
    <t>大村孝仁</t>
    <phoneticPr fontId="6"/>
  </si>
  <si>
    <t>井田駿太郎</t>
    <phoneticPr fontId="6"/>
  </si>
  <si>
    <t>畠山友孝</t>
    <phoneticPr fontId="6"/>
  </si>
  <si>
    <t>鹿児島大学</t>
    <phoneticPr fontId="6"/>
  </si>
  <si>
    <t>駒崎慎一</t>
    <phoneticPr fontId="6"/>
  </si>
  <si>
    <t>成蹊大学</t>
    <phoneticPr fontId="6"/>
  </si>
  <si>
    <t>齋藤守弘</t>
    <phoneticPr fontId="6"/>
  </si>
  <si>
    <t>大出真知子</t>
    <phoneticPr fontId="6"/>
  </si>
  <si>
    <t>横浜国立大学工学研究院システムの創生部門</t>
    <phoneticPr fontId="6"/>
  </si>
  <si>
    <t>廣澤渉一</t>
    <phoneticPr fontId="6"/>
  </si>
  <si>
    <t>長田俊郎</t>
    <phoneticPr fontId="6"/>
  </si>
  <si>
    <t>張　炳國</t>
    <phoneticPr fontId="6"/>
  </si>
  <si>
    <t>九州大学</t>
    <phoneticPr fontId="6"/>
  </si>
  <si>
    <t>特任教授</t>
    <phoneticPr fontId="6"/>
  </si>
  <si>
    <t>新潟大学</t>
    <phoneticPr fontId="6"/>
  </si>
  <si>
    <t>石井智</t>
    <phoneticPr fontId="6"/>
  </si>
  <si>
    <t>櫻井　篤</t>
    <phoneticPr fontId="6"/>
  </si>
  <si>
    <t>西　直哉</t>
    <phoneticPr fontId="6"/>
  </si>
  <si>
    <t>京都大学大学院</t>
    <phoneticPr fontId="6"/>
  </si>
  <si>
    <t>山口尚秀</t>
    <phoneticPr fontId="6"/>
  </si>
  <si>
    <t>熊本高等専門学校</t>
    <phoneticPr fontId="6"/>
  </si>
  <si>
    <t>高倉健一郎</t>
    <phoneticPr fontId="6"/>
  </si>
  <si>
    <t>大島孝仁</t>
    <phoneticPr fontId="6"/>
  </si>
  <si>
    <t>京都大学　工学研究科</t>
    <phoneticPr fontId="6"/>
  </si>
  <si>
    <t>田中　勝久</t>
    <phoneticPr fontId="6"/>
  </si>
  <si>
    <t>Gwenael Rapenne</t>
    <phoneticPr fontId="6"/>
  </si>
  <si>
    <t>万代俊彦</t>
    <phoneticPr fontId="6"/>
  </si>
  <si>
    <t>信州大学工学部物質化学科</t>
    <phoneticPr fontId="6"/>
  </si>
  <si>
    <t>清水 雅裕</t>
    <phoneticPr fontId="6"/>
  </si>
  <si>
    <t>柳澤将</t>
    <phoneticPr fontId="6"/>
  </si>
  <si>
    <t>琉球大学</t>
    <phoneticPr fontId="6"/>
  </si>
  <si>
    <t>端健二郎</t>
    <phoneticPr fontId="6"/>
  </si>
  <si>
    <t>北陸先端科学技術大学院大学</t>
    <phoneticPr fontId="6"/>
  </si>
  <si>
    <t>後藤 和馬</t>
    <phoneticPr fontId="6"/>
  </si>
  <si>
    <t>林宏暢</t>
    <phoneticPr fontId="6"/>
  </si>
  <si>
    <t>京都大学化学研究所</t>
    <phoneticPr fontId="6"/>
  </si>
  <si>
    <t>山田容子</t>
    <phoneticPr fontId="6"/>
  </si>
  <si>
    <t>奈良先端科学技術大学院大学</t>
    <phoneticPr fontId="6"/>
  </si>
  <si>
    <t>荒谷直樹</t>
    <phoneticPr fontId="6"/>
  </si>
  <si>
    <t>吉川純</t>
    <phoneticPr fontId="6"/>
  </si>
  <si>
    <t>東北大学多元物質科学研究所</t>
    <phoneticPr fontId="6"/>
  </si>
  <si>
    <t>佐藤庸平</t>
    <phoneticPr fontId="6"/>
  </si>
  <si>
    <t>廣田憲之</t>
    <phoneticPr fontId="6"/>
  </si>
  <si>
    <t>京都大学大学院農学研究科</t>
    <phoneticPr fontId="6"/>
  </si>
  <si>
    <t>和田昌久</t>
    <phoneticPr fontId="6"/>
  </si>
  <si>
    <t>谷口貴章</t>
    <phoneticPr fontId="6"/>
  </si>
  <si>
    <t>熊本大学</t>
    <phoneticPr fontId="6"/>
  </si>
  <si>
    <t>伊田　進太郎</t>
    <phoneticPr fontId="6"/>
  </si>
  <si>
    <t>吉川英樹</t>
    <phoneticPr fontId="6"/>
  </si>
  <si>
    <t>桜庭裕弥</t>
    <phoneticPr fontId="6"/>
  </si>
  <si>
    <t>名古屋工業大学</t>
    <phoneticPr fontId="6"/>
  </si>
  <si>
    <t>宮崎秀俊</t>
    <phoneticPr fontId="6"/>
  </si>
  <si>
    <t>阿部英樹</t>
    <phoneticPr fontId="6"/>
  </si>
  <si>
    <t>髙橋啓介</t>
    <phoneticPr fontId="6"/>
  </si>
  <si>
    <t>早瀬元</t>
    <phoneticPr fontId="6"/>
  </si>
  <si>
    <t>東京農工大学 大学院工学研究院</t>
    <phoneticPr fontId="6"/>
  </si>
  <si>
    <t xml:space="preserve">北海道大学大学院 理学研究院化学部門 </t>
    <phoneticPr fontId="6"/>
  </si>
  <si>
    <t>吉野大輔</t>
    <phoneticPr fontId="6"/>
  </si>
  <si>
    <t>立木実</t>
    <phoneticPr fontId="6"/>
  </si>
  <si>
    <t>仙台高等専門学校</t>
    <phoneticPr fontId="6"/>
  </si>
  <si>
    <t>林　忠之</t>
  </si>
  <si>
    <t>磯上慎二</t>
    <phoneticPr fontId="6"/>
  </si>
  <si>
    <t>長岡技術科学大学</t>
    <phoneticPr fontId="6"/>
  </si>
  <si>
    <t>石橋隆幸</t>
    <phoneticPr fontId="6"/>
  </si>
  <si>
    <t>講師</t>
    <phoneticPr fontId="3"/>
  </si>
  <si>
    <t>何亜倫</t>
    <phoneticPr fontId="6"/>
  </si>
  <si>
    <t>東京大学</t>
    <phoneticPr fontId="6"/>
  </si>
  <si>
    <t>小西邦昭</t>
    <phoneticPr fontId="6"/>
  </si>
  <si>
    <t>坂牛健</t>
    <phoneticPr fontId="6"/>
  </si>
  <si>
    <t>森永隆志</t>
    <phoneticPr fontId="6"/>
  </si>
  <si>
    <t>同一教授　同一課題として採択</t>
    <rPh sb="0" eb="2">
      <t>ドウイツ</t>
    </rPh>
    <rPh sb="2" eb="4">
      <t>キョウジュ</t>
    </rPh>
    <rPh sb="5" eb="7">
      <t>ドウイツ</t>
    </rPh>
    <rPh sb="7" eb="9">
      <t>カダイ</t>
    </rPh>
    <rPh sb="12" eb="14">
      <t>サイタク</t>
    </rPh>
    <phoneticPr fontId="6"/>
  </si>
  <si>
    <t>CUSTANCE,Oscar</t>
    <phoneticPr fontId="6"/>
  </si>
  <si>
    <t>三成　剛生</t>
  </si>
  <si>
    <t>畠山友孝</t>
  </si>
  <si>
    <t>戸田佳明</t>
  </si>
  <si>
    <t>江村聡</t>
  </si>
  <si>
    <t>和田　健太郎</t>
  </si>
  <si>
    <t>平井孝昌</t>
  </si>
  <si>
    <t>吉川　千晶</t>
  </si>
  <si>
    <t>丹所　正孝</t>
  </si>
  <si>
    <t>角谷正友</t>
  </si>
  <si>
    <t>田口哲志</t>
  </si>
  <si>
    <t>CUSTANCE, Oscar</t>
  </si>
  <si>
    <t>首藤 浩文</t>
  </si>
  <si>
    <t xml:space="preserve">山浦一成											</t>
  </si>
  <si>
    <t>西野智昭</t>
  </si>
  <si>
    <t>小金丸正明</t>
  </si>
  <si>
    <t>菅　洋志</t>
  </si>
  <si>
    <t>駒崎慎一</t>
  </si>
  <si>
    <t>望月大</t>
  </si>
  <si>
    <t>古谷一幸</t>
  </si>
  <si>
    <t>宮田　真理</t>
  </si>
  <si>
    <t>阿部　真之</t>
  </si>
  <si>
    <t>千葉誠</t>
  </si>
  <si>
    <t>本間俊将</t>
  </si>
  <si>
    <t>倉本繁</t>
  </si>
  <si>
    <t>山辺　純一郎</t>
  </si>
  <si>
    <t>陳達徳</t>
  </si>
  <si>
    <t>松葉　豪</t>
  </si>
  <si>
    <t>浅野竜太郎</t>
  </si>
  <si>
    <t>井田駿太郎</t>
  </si>
  <si>
    <t>神田 哲典</t>
  </si>
  <si>
    <t>外山　直樹</t>
  </si>
  <si>
    <t>鴇田駿</t>
  </si>
  <si>
    <t>堀井滋</t>
  </si>
  <si>
    <t>杉安和憲</t>
  </si>
  <si>
    <t>本田徹</t>
  </si>
  <si>
    <t>櫻井　篤</t>
  </si>
  <si>
    <t>宮元展義</t>
    <rPh sb="0" eb="4">
      <t>ミヤモｔ</t>
    </rPh>
    <phoneticPr fontId="6"/>
  </si>
  <si>
    <t>松島 永佳</t>
    <rPh sb="0" eb="2">
      <t>マツシマ</t>
    </rPh>
    <rPh sb="3" eb="4">
      <t>エイ</t>
    </rPh>
    <rPh sb="4" eb="5">
      <t>カ</t>
    </rPh>
    <phoneticPr fontId="6"/>
  </si>
  <si>
    <t>楢木野　宏</t>
  </si>
  <si>
    <t>堂本 悠也</t>
    <rPh sb="0" eb="2">
      <t>ドウモト</t>
    </rPh>
    <phoneticPr fontId="6"/>
  </si>
  <si>
    <t>山田　容子</t>
    <rPh sb="0" eb="2">
      <t>ドウモト</t>
    </rPh>
    <phoneticPr fontId="6"/>
  </si>
  <si>
    <t>坂口裕樹</t>
    <rPh sb="0" eb="4">
      <t>サカグチヒロキ</t>
    </rPh>
    <phoneticPr fontId="6"/>
  </si>
  <si>
    <t>中路　正</t>
    <rPh sb="0" eb="2">
      <t>ナカジ</t>
    </rPh>
    <rPh sb="3" eb="4">
      <t>タダシ</t>
    </rPh>
    <phoneticPr fontId="6"/>
  </si>
  <si>
    <t>上田　純平</t>
    <rPh sb="0" eb="2">
      <t>ウエダ</t>
    </rPh>
    <rPh sb="3" eb="5">
      <t>ジュンペイ</t>
    </rPh>
    <phoneticPr fontId="6"/>
  </si>
  <si>
    <t>桑折道済</t>
  </si>
  <si>
    <t>高倉健一郎</t>
    <rPh sb="0" eb="5">
      <t>タカクラケンイチロウ</t>
    </rPh>
    <phoneticPr fontId="6"/>
  </si>
  <si>
    <t>松本佳久</t>
    <rPh sb="0" eb="4">
      <t>マツモトヨシヒサ</t>
    </rPh>
    <phoneticPr fontId="6"/>
  </si>
  <si>
    <t>成島尚之</t>
    <rPh sb="0" eb="4">
      <t xml:space="preserve">ナルシマタカユキ </t>
    </rPh>
    <phoneticPr fontId="6"/>
  </si>
  <si>
    <t>山下智樹</t>
    <rPh sb="0" eb="2">
      <t>ヤマシタ</t>
    </rPh>
    <rPh sb="2" eb="4">
      <t>トモキ</t>
    </rPh>
    <phoneticPr fontId="6"/>
  </si>
  <si>
    <t>清水一行</t>
  </si>
  <si>
    <t>岩澤哲郎</t>
    <rPh sb="0" eb="4">
      <t>イワサワ</t>
    </rPh>
    <phoneticPr fontId="6"/>
  </si>
  <si>
    <t>坂井賢一</t>
    <rPh sb="0" eb="2">
      <t>サカイ</t>
    </rPh>
    <rPh sb="2" eb="4">
      <t>ケンイt</t>
    </rPh>
    <phoneticPr fontId="6"/>
  </si>
  <si>
    <t>土田紀之</t>
    <rPh sb="0" eb="2">
      <t>ツチダ</t>
    </rPh>
    <rPh sb="2" eb="4">
      <t>ノリユキ</t>
    </rPh>
    <phoneticPr fontId="6"/>
  </si>
  <si>
    <t>麻生 浩平</t>
    <rPh sb="0" eb="2">
      <t>アソウ</t>
    </rPh>
    <rPh sb="3" eb="5">
      <t>コウヘイ</t>
    </rPh>
    <phoneticPr fontId="6"/>
  </si>
  <si>
    <t>加藤 剛志</t>
    <rPh sb="0" eb="2">
      <t>カトウ</t>
    </rPh>
    <rPh sb="3" eb="5">
      <t>ツヨシ</t>
    </rPh>
    <phoneticPr fontId="6"/>
  </si>
  <si>
    <t>渡邉　孝信</t>
    <rPh sb="0" eb="2">
      <t>ワタナベ</t>
    </rPh>
    <rPh sb="3" eb="5">
      <t>タカノブ</t>
    </rPh>
    <phoneticPr fontId="6"/>
  </si>
  <si>
    <t>奥村　宏典</t>
  </si>
  <si>
    <t>藤井　知</t>
    <rPh sb="0" eb="2">
      <t>フジイ</t>
    </rPh>
    <rPh sb="3" eb="4">
      <t>チ</t>
    </rPh>
    <phoneticPr fontId="6"/>
  </si>
  <si>
    <t>石橋隆幸</t>
  </si>
  <si>
    <t>渡邊雄二郎</t>
    <rPh sb="0" eb="2">
      <t>ワタナベ</t>
    </rPh>
    <rPh sb="2" eb="5">
      <t>ユウジロウ</t>
    </rPh>
    <phoneticPr fontId="6"/>
  </si>
  <si>
    <t>宮原　正明</t>
    <rPh sb="0" eb="2">
      <t>ミヤハラ</t>
    </rPh>
    <rPh sb="3" eb="5">
      <t>マサアキ</t>
    </rPh>
    <phoneticPr fontId="6"/>
  </si>
  <si>
    <t>齋藤守弘</t>
    <rPh sb="0" eb="2">
      <t>サイトウ</t>
    </rPh>
    <rPh sb="2" eb="4">
      <t>モリヒロ</t>
    </rPh>
    <phoneticPr fontId="6"/>
  </si>
  <si>
    <t>Hieu-Chi DAM</t>
  </si>
  <si>
    <t>長島一樹</t>
    <rPh sb="0" eb="4">
      <t>ナガシマカズキ</t>
    </rPh>
    <phoneticPr fontId="6"/>
  </si>
  <si>
    <t>後藤 和馬</t>
    <rPh sb="0" eb="2">
      <t>ゴトウ</t>
    </rPh>
    <rPh sb="3" eb="5">
      <t>カズマ</t>
    </rPh>
    <phoneticPr fontId="6"/>
  </si>
  <si>
    <t>和田昌久</t>
  </si>
  <si>
    <t>中山敦子</t>
    <rPh sb="0" eb="1">
      <t xml:space="preserve">ナカヤマアツコ </t>
    </rPh>
    <phoneticPr fontId="6"/>
  </si>
  <si>
    <t>廣澤渉一</t>
  </si>
  <si>
    <t>小林能直</t>
  </si>
  <si>
    <t>樫村 京一郎</t>
    <rPh sb="0" eb="2">
      <t>カシムラ</t>
    </rPh>
    <rPh sb="3" eb="6">
      <t>ケイイチロウ</t>
    </rPh>
    <phoneticPr fontId="6"/>
  </si>
  <si>
    <t>髙桑　脩</t>
    <rPh sb="0" eb="2">
      <t>タカクワ</t>
    </rPh>
    <rPh sb="3" eb="4">
      <t>オサム</t>
    </rPh>
    <phoneticPr fontId="6"/>
  </si>
  <si>
    <t>田中 博美</t>
  </si>
  <si>
    <t>宮崎 秀俊</t>
  </si>
  <si>
    <t>小嗣真人</t>
  </si>
  <si>
    <t>大村　彩子</t>
    <rPh sb="0" eb="2">
      <t>オオムラ</t>
    </rPh>
    <rPh sb="3" eb="5">
      <t>アヤコ</t>
    </rPh>
    <phoneticPr fontId="6"/>
  </si>
  <si>
    <t>山本浩司</t>
    <rPh sb="0" eb="2">
      <t>ヤマモト</t>
    </rPh>
    <rPh sb="2" eb="4">
      <t>コウジ</t>
    </rPh>
    <phoneticPr fontId="6"/>
  </si>
  <si>
    <t>石坂香子</t>
    <rPh sb="0" eb="2">
      <t>イシザカ</t>
    </rPh>
    <rPh sb="2" eb="4">
      <t>キョウコ</t>
    </rPh>
    <phoneticPr fontId="6"/>
  </si>
  <si>
    <t>大野智也</t>
    <rPh sb="0" eb="2">
      <t>オオノ</t>
    </rPh>
    <rPh sb="2" eb="4">
      <t>トモヤ</t>
    </rPh>
    <phoneticPr fontId="6"/>
  </si>
  <si>
    <t>曽根　宏靖</t>
  </si>
  <si>
    <t>大島 義文</t>
    <rPh sb="0" eb="2">
      <t>オオシマ</t>
    </rPh>
    <rPh sb="3" eb="5">
      <t>ヨシフミ</t>
    </rPh>
    <phoneticPr fontId="6"/>
  </si>
  <si>
    <t>小林　領太</t>
    <rPh sb="0" eb="2">
      <t>コバヤセィ</t>
    </rPh>
    <rPh sb="3" eb="5">
      <t>リョウテ</t>
    </rPh>
    <phoneticPr fontId="6"/>
  </si>
  <si>
    <t>下志万　貴博</t>
    <rPh sb="0" eb="3">
      <t>シタシマン</t>
    </rPh>
    <rPh sb="4" eb="6">
      <t>タカヒロ</t>
    </rPh>
    <phoneticPr fontId="6"/>
  </si>
  <si>
    <t>伊田　進太郎</t>
  </si>
  <si>
    <t>山口 直也</t>
    <rPh sb="0" eb="5">
      <t>ヤマグティ</t>
    </rPh>
    <phoneticPr fontId="6"/>
  </si>
  <si>
    <t>尾崎伸吾</t>
  </si>
  <si>
    <t>佐々木大輔</t>
    <rPh sb="0" eb="1">
      <t xml:space="preserve">サ </t>
    </rPh>
    <phoneticPr fontId="6"/>
  </si>
  <si>
    <t>田中 博美</t>
    <rPh sb="0" eb="2">
      <t>タナカ</t>
    </rPh>
    <rPh sb="3" eb="5">
      <t>ヒロミ</t>
    </rPh>
    <phoneticPr fontId="6"/>
  </si>
  <si>
    <t>丸山 恵史</t>
    <rPh sb="0" eb="2">
      <t>マルヤマ</t>
    </rPh>
    <rPh sb="3" eb="5">
      <t>メグミ</t>
    </rPh>
    <phoneticPr fontId="6"/>
  </si>
  <si>
    <t>宮田　隆志</t>
    <rPh sb="0" eb="2">
      <t>ミヤタ</t>
    </rPh>
    <rPh sb="3" eb="5">
      <t>タカシ</t>
    </rPh>
    <phoneticPr fontId="6"/>
  </si>
  <si>
    <t>西　直哉</t>
  </si>
  <si>
    <t>生駒俊之</t>
  </si>
  <si>
    <t>池田　輝之</t>
  </si>
  <si>
    <t>石井　智</t>
  </si>
  <si>
    <t>森田孝治</t>
    <rPh sb="0" eb="4">
      <t xml:space="preserve">モリタコウジ </t>
    </rPh>
    <phoneticPr fontId="6"/>
  </si>
  <si>
    <t>西川　慶</t>
    <rPh sb="0" eb="2">
      <t>ニシカワ</t>
    </rPh>
    <rPh sb="3" eb="4">
      <t>ケイ</t>
    </rPh>
    <phoneticPr fontId="6"/>
  </si>
  <si>
    <t>小泉　聡</t>
    <rPh sb="0" eb="2">
      <t>コイズミ</t>
    </rPh>
    <rPh sb="3" eb="4">
      <t>サトシ</t>
    </rPh>
    <phoneticPr fontId="6"/>
  </si>
  <si>
    <t>林　宏暢</t>
    <rPh sb="0" eb="1">
      <t>ハヤセィ</t>
    </rPh>
    <rPh sb="2" eb="4">
      <t>ヒロノブ</t>
    </rPh>
    <phoneticPr fontId="6"/>
  </si>
  <si>
    <t>西川　慶</t>
  </si>
  <si>
    <t>吉川千晶</t>
    <rPh sb="0" eb="2">
      <t>ヨシカワ</t>
    </rPh>
    <rPh sb="2" eb="4">
      <t>チアキ</t>
    </rPh>
    <phoneticPr fontId="6"/>
  </si>
  <si>
    <t>中西　貴之</t>
    <rPh sb="0" eb="2">
      <t>ナカニシ</t>
    </rPh>
    <rPh sb="3" eb="5">
      <t>タカユキ</t>
    </rPh>
    <phoneticPr fontId="6"/>
  </si>
  <si>
    <t>不動寺浩</t>
    <rPh sb="0" eb="4">
      <t xml:space="preserve">フドウジヒロシ </t>
    </rPh>
    <phoneticPr fontId="6"/>
  </si>
  <si>
    <t>山口尚秀</t>
    <rPh sb="0" eb="4">
      <t>ヤマグチナオシュウ</t>
    </rPh>
    <phoneticPr fontId="6"/>
  </si>
  <si>
    <t>佐原亮二</t>
    <rPh sb="0" eb="2">
      <t xml:space="preserve">サハラ </t>
    </rPh>
    <rPh sb="2" eb="4">
      <t xml:space="preserve">リョウジ </t>
    </rPh>
    <phoneticPr fontId="6"/>
  </si>
  <si>
    <t>木野日織</t>
    <rPh sb="0" eb="1">
      <t>キ</t>
    </rPh>
    <rPh sb="1" eb="2">
      <t>ノ</t>
    </rPh>
    <rPh sb="2" eb="3">
      <t>ヒ</t>
    </rPh>
    <rPh sb="3" eb="4">
      <t>オリ</t>
    </rPh>
    <phoneticPr fontId="6"/>
  </si>
  <si>
    <t>中西尚志</t>
    <rPh sb="0" eb="4">
      <t xml:space="preserve">ナカニシタカシ </t>
    </rPh>
    <phoneticPr fontId="6"/>
  </si>
  <si>
    <t>中西尚志</t>
    <rPh sb="0" eb="2">
      <t>ナカン</t>
    </rPh>
    <rPh sb="2" eb="3">
      <t>ナオ</t>
    </rPh>
    <rPh sb="3" eb="4">
      <t>ココロザs</t>
    </rPh>
    <phoneticPr fontId="6"/>
  </si>
  <si>
    <t>上路林太郎</t>
    <rPh sb="0" eb="2">
      <t>ウエジ</t>
    </rPh>
    <rPh sb="2" eb="5">
      <t>リンタロウ</t>
    </rPh>
    <phoneticPr fontId="6"/>
  </si>
  <si>
    <t>立木　実</t>
  </si>
  <si>
    <t>中谷 友也</t>
    <rPh sb="0" eb="2">
      <t>ナカタニ</t>
    </rPh>
    <rPh sb="3" eb="5">
      <t>トモヤ</t>
    </rPh>
    <phoneticPr fontId="6"/>
  </si>
  <si>
    <t>小塚　裕介</t>
    <rPh sb="0" eb="2">
      <t>コヅカ</t>
    </rPh>
    <rPh sb="3" eb="5">
      <t>ユウスケ</t>
    </rPh>
    <phoneticPr fontId="6"/>
  </si>
  <si>
    <t>井村　将隆</t>
    <rPh sb="0" eb="5">
      <t>イムラマ</t>
    </rPh>
    <phoneticPr fontId="6"/>
  </si>
  <si>
    <t>高橋　有紀子</t>
    <rPh sb="0" eb="2">
      <t>タカハシ</t>
    </rPh>
    <rPh sb="3" eb="6">
      <t>ユキコ</t>
    </rPh>
    <phoneticPr fontId="6"/>
  </si>
  <si>
    <t>井口 亮</t>
    <rPh sb="0" eb="2">
      <t xml:space="preserve">イグチ </t>
    </rPh>
    <rPh sb="3" eb="4">
      <t xml:space="preserve">リョウ </t>
    </rPh>
    <phoneticPr fontId="6"/>
  </si>
  <si>
    <t>磯上慎二</t>
    <rPh sb="0" eb="2">
      <t>イソガミ</t>
    </rPh>
    <rPh sb="2" eb="4">
      <t>シンジ</t>
    </rPh>
    <phoneticPr fontId="6"/>
  </si>
  <si>
    <t>田村堅志</t>
    <rPh sb="0" eb="2">
      <t>タムラ</t>
    </rPh>
    <rPh sb="2" eb="3">
      <t>ケン</t>
    </rPh>
    <rPh sb="3" eb="4">
      <t>ココロザシ</t>
    </rPh>
    <phoneticPr fontId="6"/>
  </si>
  <si>
    <t>遊佐　斉</t>
  </si>
  <si>
    <t>野村　晃敬</t>
    <rPh sb="0" eb="2">
      <t>ノムラ</t>
    </rPh>
    <rPh sb="3" eb="4">
      <t>アキラ</t>
    </rPh>
    <rPh sb="4" eb="5">
      <t>ケイ</t>
    </rPh>
    <phoneticPr fontId="6"/>
  </si>
  <si>
    <t>木野日織</t>
    <rPh sb="0" eb="1">
      <t>キ</t>
    </rPh>
    <rPh sb="1" eb="2">
      <t>ノ</t>
    </rPh>
    <rPh sb="2" eb="3">
      <t>ヒ</t>
    </rPh>
    <rPh sb="3" eb="4">
      <t>オリ</t>
    </rPh>
    <phoneticPr fontId="7"/>
  </si>
  <si>
    <t>寺嶋　健成</t>
    <rPh sb="0" eb="2">
      <t xml:space="preserve">テラシマ </t>
    </rPh>
    <rPh sb="3" eb="5">
      <t>ケンセイ</t>
    </rPh>
    <phoneticPr fontId="6"/>
  </si>
  <si>
    <t>北浦　良</t>
    <rPh sb="0" eb="2">
      <t>キタウラ</t>
    </rPh>
    <rPh sb="3" eb="4">
      <t>リョウ</t>
    </rPh>
    <phoneticPr fontId="6"/>
  </si>
  <si>
    <t>端健二郎</t>
  </si>
  <si>
    <t>廣田憲之</t>
    <rPh sb="0" eb="4">
      <t>ヒロタノリユキ</t>
    </rPh>
    <phoneticPr fontId="6"/>
  </si>
  <si>
    <t>中野　智志</t>
    <rPh sb="0" eb="5">
      <t xml:space="preserve">ナカノサトシ </t>
    </rPh>
    <phoneticPr fontId="6"/>
  </si>
  <si>
    <t>大井　修一</t>
    <rPh sb="0" eb="2">
      <t>オオイ</t>
    </rPh>
    <phoneticPr fontId="6"/>
  </si>
  <si>
    <t>大出真知子</t>
    <rPh sb="0" eb="5">
      <t>オオデマチコ</t>
    </rPh>
    <phoneticPr fontId="6"/>
  </si>
  <si>
    <t>阿部太一</t>
    <rPh sb="0" eb="2">
      <t>アベ</t>
    </rPh>
    <rPh sb="2" eb="4">
      <t>タイチ</t>
    </rPh>
    <phoneticPr fontId="6"/>
  </si>
  <si>
    <t>堤 祐介</t>
    <rPh sb="0" eb="1">
      <t>ツツミ</t>
    </rPh>
    <rPh sb="2" eb="4">
      <t>ユウスケ</t>
    </rPh>
    <phoneticPr fontId="6"/>
  </si>
  <si>
    <t>小川　祐平</t>
    <rPh sb="0" eb="2">
      <t>オガワ</t>
    </rPh>
    <rPh sb="3" eb="5">
      <t>ユウヘイ</t>
    </rPh>
    <phoneticPr fontId="6"/>
  </si>
  <si>
    <t>松本 凌</t>
    <rPh sb="0" eb="2">
      <t>マツモト</t>
    </rPh>
    <rPh sb="3" eb="4">
      <t>リョウ</t>
    </rPh>
    <phoneticPr fontId="6"/>
  </si>
  <si>
    <t>桜庭裕弥</t>
  </si>
  <si>
    <t>永村直佳</t>
    <rPh sb="0" eb="2">
      <t>ナガムラ</t>
    </rPh>
    <rPh sb="2" eb="4">
      <t>ナオカ</t>
    </rPh>
    <phoneticPr fontId="6"/>
  </si>
  <si>
    <t>中根　茂行.</t>
    <rPh sb="0" eb="2">
      <t>ナカネ</t>
    </rPh>
    <rPh sb="3" eb="5">
      <t>シゲユキ</t>
    </rPh>
    <phoneticPr fontId="6"/>
  </si>
  <si>
    <t>津田俊輔</t>
    <rPh sb="0" eb="2">
      <t>ツダ</t>
    </rPh>
    <rPh sb="2" eb="4">
      <t>シュンスケ</t>
    </rPh>
    <phoneticPr fontId="6"/>
  </si>
  <si>
    <t>古瀬　裕章</t>
    <rPh sb="0" eb="2">
      <t>フルセ</t>
    </rPh>
    <rPh sb="3" eb="5">
      <t>ヒロアキ</t>
    </rPh>
    <phoneticPr fontId="6"/>
  </si>
  <si>
    <t>古瀬　裕章</t>
  </si>
  <si>
    <t>原野幸治</t>
    <rPh sb="0" eb="2">
      <t>ハラノ</t>
    </rPh>
    <rPh sb="2" eb="3">
      <t>サイワ</t>
    </rPh>
    <phoneticPr fontId="6"/>
  </si>
  <si>
    <t>廣田憲之</t>
    <rPh sb="0" eb="2">
      <t>ヒロタ</t>
    </rPh>
    <rPh sb="2" eb="4">
      <t>ノリユキ</t>
    </rPh>
    <phoneticPr fontId="6"/>
  </si>
  <si>
    <t>谷口　貴章</t>
    <rPh sb="0" eb="2">
      <t>タニグチ</t>
    </rPh>
    <rPh sb="3" eb="5">
      <t>タカアキ</t>
    </rPh>
    <phoneticPr fontId="6"/>
  </si>
  <si>
    <t>長田 俊郎</t>
  </si>
  <si>
    <t>上路　林太郎</t>
  </si>
  <si>
    <t>小泉聡</t>
    <rPh sb="0" eb="2">
      <t>コイズミ</t>
    </rPh>
    <rPh sb="2" eb="3">
      <t>サトシ</t>
    </rPh>
    <phoneticPr fontId="6"/>
  </si>
  <si>
    <t>永田賢二</t>
    <rPh sb="0" eb="2">
      <t>ナガタ</t>
    </rPh>
    <rPh sb="2" eb="4">
      <t>ケンジ</t>
    </rPh>
    <phoneticPr fontId="6"/>
  </si>
  <si>
    <t>垣澤 英樹</t>
  </si>
  <si>
    <t>上木　岳士</t>
    <rPh sb="0" eb="2">
      <t>ウエキ</t>
    </rPh>
    <rPh sb="3" eb="5">
      <t>タケシ</t>
    </rPh>
    <phoneticPr fontId="6"/>
  </si>
  <si>
    <t>上木岳士</t>
    <rPh sb="0" eb="2">
      <t>ウエキ</t>
    </rPh>
    <rPh sb="2" eb="4">
      <t>タケシ</t>
    </rPh>
    <phoneticPr fontId="6"/>
  </si>
  <si>
    <t>池田　亜矢子</t>
  </si>
  <si>
    <t>鹿児島大学学術研究院</t>
  </si>
  <si>
    <t>東京電機大</t>
  </si>
  <si>
    <t>八戸工業高等専門学校</t>
  </si>
  <si>
    <t>東京大学　新領域創成科学研究科</t>
  </si>
  <si>
    <t>長岡工業高等専門学校</t>
  </si>
  <si>
    <t>大阪大学基礎工学研究科</t>
  </si>
  <si>
    <t>旭川工業高等専門学校</t>
  </si>
  <si>
    <t>一関工業高等専門学校</t>
  </si>
  <si>
    <t>福岡大学</t>
  </si>
  <si>
    <t>東京大学大学院 新領域創成科学研究科</t>
  </si>
  <si>
    <t>東京農工大学大学院グローバルイノベーション研究院</t>
  </si>
  <si>
    <t>日本大学 生産工学部</t>
  </si>
  <si>
    <t>東北大学工学研究科</t>
  </si>
  <si>
    <t>京都先端科学大学</t>
  </si>
  <si>
    <t>工学院大学先進工学部応用物理学科</t>
  </si>
  <si>
    <t>新潟大学</t>
  </si>
  <si>
    <t>福岡工業大学</t>
    <rPh sb="0" eb="6">
      <t>フクオカコウ</t>
    </rPh>
    <phoneticPr fontId="6"/>
  </si>
  <si>
    <t>北海道大学</t>
    <rPh sb="0" eb="5">
      <t>ホッカイドウダイガク</t>
    </rPh>
    <phoneticPr fontId="6"/>
  </si>
  <si>
    <t>群馬大学　大学院理工学府　分子科学部門</t>
  </si>
  <si>
    <t>京都大学化学研究所</t>
  </si>
  <si>
    <t>鳥取大学</t>
    <rPh sb="0" eb="4">
      <t>トットリダイガク</t>
    </rPh>
    <phoneticPr fontId="6"/>
  </si>
  <si>
    <t>富山大学学術研究部工学系</t>
    <rPh sb="0" eb="4">
      <t>トヤマダイガク</t>
    </rPh>
    <rPh sb="4" eb="9">
      <t>ガクジュツケンキュウブ</t>
    </rPh>
    <rPh sb="9" eb="12">
      <t>コウガクケイ</t>
    </rPh>
    <phoneticPr fontId="6"/>
  </si>
  <si>
    <t>北陸先端科学技術大学院大学</t>
    <rPh sb="0" eb="2">
      <t>ホクリク</t>
    </rPh>
    <rPh sb="2" eb="4">
      <t>センタン</t>
    </rPh>
    <rPh sb="4" eb="6">
      <t>カガク</t>
    </rPh>
    <rPh sb="6" eb="8">
      <t>ギジュツ</t>
    </rPh>
    <rPh sb="8" eb="11">
      <t>ダイガクイン</t>
    </rPh>
    <rPh sb="11" eb="13">
      <t>ダイガク</t>
    </rPh>
    <phoneticPr fontId="6"/>
  </si>
  <si>
    <t>千葉大学大学院工学研究院</t>
  </si>
  <si>
    <t>熊本高等専門学校</t>
    <rPh sb="0" eb="2">
      <t>クマモト</t>
    </rPh>
    <rPh sb="2" eb="4">
      <t>コウトウ</t>
    </rPh>
    <rPh sb="4" eb="6">
      <t>センモン</t>
    </rPh>
    <rPh sb="6" eb="8">
      <t>ガッコウ</t>
    </rPh>
    <phoneticPr fontId="6"/>
  </si>
  <si>
    <t>(独)国立高等専門学校機構　大分工業高等専門学校</t>
  </si>
  <si>
    <t>東北大学</t>
    <rPh sb="0" eb="4">
      <t xml:space="preserve">トウホクダイガク </t>
    </rPh>
    <phoneticPr fontId="6"/>
  </si>
  <si>
    <t>龍谷大学先端理工学部応用化学課程</t>
    <rPh sb="0" eb="4">
      <t>リュウコクダイ</t>
    </rPh>
    <rPh sb="4" eb="10">
      <t>センタn</t>
    </rPh>
    <rPh sb="10" eb="16">
      <t>オウヨウ</t>
    </rPh>
    <phoneticPr fontId="6"/>
  </si>
  <si>
    <t>公立千歳科学技術大学</t>
    <rPh sb="0" eb="2">
      <t>コウリt</t>
    </rPh>
    <rPh sb="2" eb="8">
      <t>チトs</t>
    </rPh>
    <rPh sb="8" eb="10">
      <t>ダイガk</t>
    </rPh>
    <phoneticPr fontId="6"/>
  </si>
  <si>
    <t>兵庫県立大学大学院工学研究科</t>
    <rPh sb="0" eb="2">
      <t>ヒョウゴ</t>
    </rPh>
    <rPh sb="2" eb="6">
      <t>ケンリツダイガク</t>
    </rPh>
    <rPh sb="6" eb="9">
      <t>ダイガクイン</t>
    </rPh>
    <rPh sb="9" eb="11">
      <t>コウガク</t>
    </rPh>
    <rPh sb="11" eb="14">
      <t>ケンキュウカ</t>
    </rPh>
    <phoneticPr fontId="6"/>
  </si>
  <si>
    <t>北陸先端科学技術大学院大学</t>
    <rPh sb="0" eb="13">
      <t>ホ</t>
    </rPh>
    <phoneticPr fontId="6"/>
  </si>
  <si>
    <t>名古屋大学 未来材料・システム研究所</t>
  </si>
  <si>
    <t>早稲田大学</t>
    <rPh sb="0" eb="5">
      <t>ワセダダイガク</t>
    </rPh>
    <phoneticPr fontId="6"/>
  </si>
  <si>
    <t>筑波大学</t>
  </si>
  <si>
    <t>沖縄工業高等専門学校</t>
    <rPh sb="0" eb="4">
      <t>オキナワコウギョウ</t>
    </rPh>
    <rPh sb="4" eb="6">
      <t>コウトウ</t>
    </rPh>
    <rPh sb="6" eb="10">
      <t>センモンガッコウ</t>
    </rPh>
    <phoneticPr fontId="6"/>
  </si>
  <si>
    <t>法政大学</t>
    <rPh sb="0" eb="4">
      <t>ホウセイダイガク</t>
    </rPh>
    <phoneticPr fontId="6"/>
  </si>
  <si>
    <t>成蹊大学</t>
    <rPh sb="0" eb="4">
      <t>セイケイダイガク</t>
    </rPh>
    <phoneticPr fontId="6"/>
  </si>
  <si>
    <t>北陸先端科学技術大学院大学</t>
    <rPh sb="0" eb="13">
      <t>ホクリ</t>
    </rPh>
    <phoneticPr fontId="7"/>
  </si>
  <si>
    <t>北海道大学電子科学研究所</t>
    <rPh sb="0" eb="12">
      <t>ホッカイドウダイガクデンシカガクケンキュウジョ</t>
    </rPh>
    <phoneticPr fontId="6"/>
  </si>
  <si>
    <t>北陸先端科学技術大学院大学</t>
    <rPh sb="0" eb="4">
      <t>ホクリクセンタン</t>
    </rPh>
    <rPh sb="4" eb="13">
      <t>カガクギジュツダイガクインダイガク</t>
    </rPh>
    <phoneticPr fontId="6"/>
  </si>
  <si>
    <t>岩手大学</t>
    <rPh sb="0" eb="4">
      <t xml:space="preserve">イワテダイガク </t>
    </rPh>
    <phoneticPr fontId="6"/>
  </si>
  <si>
    <t>神戸大学大学院理学研究科</t>
    <rPh sb="0" eb="5">
      <t>リガクケンキュウカ</t>
    </rPh>
    <phoneticPr fontId="6"/>
  </si>
  <si>
    <t>横浜国立大学工学研究院システムの創生部門</t>
  </si>
  <si>
    <t>中部大学</t>
    <rPh sb="0" eb="4">
      <t>チュウブダイガク</t>
    </rPh>
    <phoneticPr fontId="6"/>
  </si>
  <si>
    <t>国立大学法人　九州大学</t>
    <rPh sb="0" eb="4">
      <t>コクリツダイガク</t>
    </rPh>
    <rPh sb="4" eb="6">
      <t>ホウジン</t>
    </rPh>
    <rPh sb="7" eb="9">
      <t>キュウシュウ</t>
    </rPh>
    <rPh sb="9" eb="11">
      <t>ダイガク</t>
    </rPh>
    <phoneticPr fontId="6"/>
  </si>
  <si>
    <t>国立高等専門学校機構　米子工業高等専門学校</t>
  </si>
  <si>
    <t>東京理科大学基礎工学部</t>
  </si>
  <si>
    <t>新潟大学理学部</t>
    <rPh sb="0" eb="4">
      <t>ニイガタダイガク</t>
    </rPh>
    <rPh sb="4" eb="7">
      <t>リガクブ</t>
    </rPh>
    <phoneticPr fontId="6"/>
  </si>
  <si>
    <t>同志社大学　生命医科学部医工学科</t>
    <rPh sb="0" eb="3">
      <t>ドウシシャ</t>
    </rPh>
    <rPh sb="3" eb="5">
      <t>ダイガク</t>
    </rPh>
    <rPh sb="6" eb="8">
      <t>セイメイ</t>
    </rPh>
    <rPh sb="8" eb="11">
      <t>イカガク</t>
    </rPh>
    <rPh sb="11" eb="12">
      <t>ブ</t>
    </rPh>
    <rPh sb="12" eb="15">
      <t>イコウガク</t>
    </rPh>
    <rPh sb="15" eb="16">
      <t>カ</t>
    </rPh>
    <phoneticPr fontId="6"/>
  </si>
  <si>
    <t>東京大学</t>
    <rPh sb="0" eb="4">
      <t>トウキョウダイガク</t>
    </rPh>
    <phoneticPr fontId="6"/>
  </si>
  <si>
    <t>北見工業大学</t>
    <rPh sb="0" eb="6">
      <t>キタミコウギョウダイガク</t>
    </rPh>
    <phoneticPr fontId="6"/>
  </si>
  <si>
    <t>国立大学法人北海道国立大学機構　北見工業大学</t>
  </si>
  <si>
    <t>久留米工業高等専門学校</t>
    <rPh sb="0" eb="3">
      <t>クルメ</t>
    </rPh>
    <rPh sb="3" eb="5">
      <t>コウトウ</t>
    </rPh>
    <rPh sb="5" eb="7">
      <t>k</t>
    </rPh>
    <rPh sb="7" eb="11">
      <t>センモn</t>
    </rPh>
    <phoneticPr fontId="6"/>
  </si>
  <si>
    <t>名古屋大学理学部物理学科</t>
    <rPh sb="0" eb="5">
      <t>ナゴヤダイガク</t>
    </rPh>
    <rPh sb="5" eb="8">
      <t>リガクブ</t>
    </rPh>
    <rPh sb="8" eb="12">
      <t>ブツリガッカ</t>
    </rPh>
    <phoneticPr fontId="6"/>
  </si>
  <si>
    <t>福島工業高等専門学校</t>
    <rPh sb="0" eb="4">
      <t>フクシマ</t>
    </rPh>
    <rPh sb="4" eb="10">
      <t>コウト</t>
    </rPh>
    <phoneticPr fontId="6"/>
  </si>
  <si>
    <t>久留米工業高等専門学校</t>
    <rPh sb="0" eb="11">
      <t xml:space="preserve">ク </t>
    </rPh>
    <phoneticPr fontId="6"/>
  </si>
  <si>
    <t>国立高等専門学校機構　米子工業高等専門学校</t>
    <rPh sb="0" eb="2">
      <t>コクリツ</t>
    </rPh>
    <rPh sb="2" eb="4">
      <t>コウトウ</t>
    </rPh>
    <rPh sb="4" eb="6">
      <t>センモン</t>
    </rPh>
    <rPh sb="6" eb="8">
      <t>ガッコウ</t>
    </rPh>
    <rPh sb="8" eb="10">
      <t>キコウ</t>
    </rPh>
    <rPh sb="11" eb="13">
      <t>ヨナゴ</t>
    </rPh>
    <rPh sb="13" eb="15">
      <t>コウギョウ</t>
    </rPh>
    <rPh sb="15" eb="17">
      <t>コウトウ</t>
    </rPh>
    <rPh sb="17" eb="19">
      <t>センモン</t>
    </rPh>
    <rPh sb="19" eb="21">
      <t>ガッコウ</t>
    </rPh>
    <phoneticPr fontId="6"/>
  </si>
  <si>
    <t>東京都市大学</t>
    <rPh sb="0" eb="6">
      <t>トウキョウ</t>
    </rPh>
    <phoneticPr fontId="6"/>
  </si>
  <si>
    <t>関西大学　</t>
    <rPh sb="0" eb="2">
      <t>カンサイ</t>
    </rPh>
    <rPh sb="2" eb="4">
      <t>ダイガク</t>
    </rPh>
    <phoneticPr fontId="6"/>
  </si>
  <si>
    <t>京都大学大学院</t>
  </si>
  <si>
    <t>学科長、教授</t>
  </si>
  <si>
    <t>准教授</t>
    <rPh sb="0" eb="3">
      <t xml:space="preserve">ジュンキョウジュ </t>
    </rPh>
    <phoneticPr fontId="6"/>
  </si>
  <si>
    <t>准教授</t>
    <rPh sb="0" eb="3">
      <t>ジュンキョウジュ</t>
    </rPh>
    <phoneticPr fontId="6"/>
  </si>
  <si>
    <t>准教授</t>
    <rPh sb="0" eb="3">
      <t>ジュn</t>
    </rPh>
    <phoneticPr fontId="6"/>
  </si>
  <si>
    <t>教授</t>
    <rPh sb="0" eb="2">
      <t>ジュn</t>
    </rPh>
    <phoneticPr fontId="6"/>
  </si>
  <si>
    <t>副校長・教授</t>
    <rPh sb="0" eb="3">
      <t>フクコウチョウ</t>
    </rPh>
    <rPh sb="4" eb="6">
      <t>キョウジュ</t>
    </rPh>
    <phoneticPr fontId="6"/>
  </si>
  <si>
    <t>教授</t>
    <rPh sb="0" eb="2">
      <t xml:space="preserve">キョウジュ </t>
    </rPh>
    <phoneticPr fontId="6"/>
  </si>
  <si>
    <t>教授</t>
    <rPh sb="0" eb="2">
      <t>キョウ</t>
    </rPh>
    <phoneticPr fontId="6"/>
  </si>
  <si>
    <t>教授</t>
    <rPh sb="0" eb="2">
      <t>キョ</t>
    </rPh>
    <phoneticPr fontId="6"/>
  </si>
  <si>
    <t>助教</t>
    <rPh sb="0" eb="2">
      <t>ジョキョウ</t>
    </rPh>
    <phoneticPr fontId="6"/>
  </si>
  <si>
    <t>教授</t>
    <rPh sb="0" eb="2">
      <t>キョウジュ</t>
    </rPh>
    <phoneticPr fontId="7"/>
  </si>
  <si>
    <t>准教授</t>
    <rPh sb="0" eb="1">
      <t>ジュン</t>
    </rPh>
    <rPh sb="1" eb="3">
      <t>キョウジュ</t>
    </rPh>
    <phoneticPr fontId="6"/>
  </si>
  <si>
    <t>准教授</t>
    <rPh sb="0" eb="3">
      <t>ジュンキョウゼィウ</t>
    </rPh>
    <phoneticPr fontId="6"/>
  </si>
  <si>
    <t>ニューロモルフィックデバイスグループ</t>
    <phoneticPr fontId="6"/>
  </si>
  <si>
    <t>スマートインターフェースグループ</t>
    <phoneticPr fontId="6"/>
  </si>
  <si>
    <t>独立研究者</t>
    <rPh sb="0" eb="2">
      <t>ドクリツ</t>
    </rPh>
    <rPh sb="2" eb="5">
      <t>ケンキュウシャ</t>
    </rPh>
    <phoneticPr fontId="6"/>
  </si>
  <si>
    <t>固体電池イオニクスグループ</t>
    <phoneticPr fontId="6"/>
  </si>
  <si>
    <t>環境制御観察グループ</t>
    <rPh sb="0" eb="2">
      <t>カンキョウ</t>
    </rPh>
    <rPh sb="2" eb="4">
      <t>セイギョ</t>
    </rPh>
    <rPh sb="4" eb="6">
      <t>カンサツ</t>
    </rPh>
    <phoneticPr fontId="6"/>
  </si>
  <si>
    <t>機能性電解液合成チーム</t>
    <rPh sb="0" eb="3">
      <t>キノウセイ</t>
    </rPh>
    <rPh sb="3" eb="5">
      <t>デンカイ</t>
    </rPh>
    <rPh sb="5" eb="6">
      <t>エキ</t>
    </rPh>
    <rPh sb="6" eb="8">
      <t>ゴウセイ</t>
    </rPh>
    <phoneticPr fontId="6"/>
  </si>
  <si>
    <t>水素イオン材料グループ</t>
    <rPh sb="0" eb="2">
      <t>スイソ</t>
    </rPh>
    <rPh sb="5" eb="7">
      <t>ザイリョウ</t>
    </rPh>
    <phoneticPr fontId="6"/>
  </si>
  <si>
    <t>電気化学エネルギー変換チーム</t>
    <rPh sb="2" eb="4">
      <t>カガク</t>
    </rPh>
    <rPh sb="9" eb="11">
      <t>ヘンカン</t>
    </rPh>
    <phoneticPr fontId="6"/>
  </si>
  <si>
    <t>非晶質材料グループ</t>
    <rPh sb="0" eb="1">
      <t>ヒ</t>
    </rPh>
    <rPh sb="3" eb="5">
      <t>ザイリョウ</t>
    </rPh>
    <phoneticPr fontId="6"/>
  </si>
  <si>
    <t>電子フォトニクスグループ</t>
    <phoneticPr fontId="6"/>
  </si>
  <si>
    <t>磁石MOP</t>
    <rPh sb="0" eb="2">
      <t>ジシャク</t>
    </rPh>
    <phoneticPr fontId="6"/>
  </si>
  <si>
    <t>高信頼性耐熱材料グループ</t>
    <rPh sb="0" eb="3">
      <t>コウシンライ</t>
    </rPh>
    <rPh sb="3" eb="4">
      <t>セイ</t>
    </rPh>
    <rPh sb="4" eb="6">
      <t>タイネツ</t>
    </rPh>
    <rPh sb="6" eb="8">
      <t>ザイリョウ</t>
    </rPh>
    <phoneticPr fontId="6"/>
  </si>
  <si>
    <t>組織熱力学グループ</t>
    <rPh sb="0" eb="2">
      <t>ソシキ</t>
    </rPh>
    <rPh sb="2" eb="3">
      <t>ネツ</t>
    </rPh>
    <rPh sb="3" eb="5">
      <t>リキガク</t>
    </rPh>
    <phoneticPr fontId="6"/>
  </si>
  <si>
    <t>超分子/ポリマー材料チーム</t>
    <rPh sb="0" eb="3">
      <t>チョウブンシ</t>
    </rPh>
    <rPh sb="8" eb="10">
      <t>ザイリョウ</t>
    </rPh>
    <phoneticPr fontId="6"/>
  </si>
  <si>
    <t>高分子プロセス技術チーム</t>
    <rPh sb="0" eb="1">
      <t>タカ</t>
    </rPh>
    <rPh sb="1" eb="3">
      <t>ブンシ</t>
    </rPh>
    <rPh sb="7" eb="9">
      <t>ギジュツ</t>
    </rPh>
    <phoneticPr fontId="6"/>
  </si>
  <si>
    <t>表面制御高分子チーム</t>
    <rPh sb="0" eb="2">
      <t>ヒョウメン</t>
    </rPh>
    <rPh sb="2" eb="4">
      <t>セイギョ</t>
    </rPh>
    <rPh sb="4" eb="7">
      <t>コウブンシ</t>
    </rPh>
    <phoneticPr fontId="6"/>
  </si>
  <si>
    <t>上席グループリーダー</t>
    <rPh sb="0" eb="2">
      <t>ジョウセキ</t>
    </rPh>
    <phoneticPr fontId="6"/>
  </si>
  <si>
    <t>電子顕微鏡グループ</t>
    <phoneticPr fontId="6"/>
  </si>
  <si>
    <t>放射光イメージンググループ</t>
    <rPh sb="0" eb="2">
      <t>ホウシャ</t>
    </rPh>
    <rPh sb="2" eb="3">
      <t>ヒカリ</t>
    </rPh>
    <phoneticPr fontId="6"/>
  </si>
  <si>
    <t>データ駆動型無機材料グループ</t>
    <rPh sb="5" eb="6">
      <t>カタ</t>
    </rPh>
    <phoneticPr fontId="6"/>
  </si>
  <si>
    <t>2024-</t>
    <phoneticPr fontId="6"/>
  </si>
  <si>
    <t>2025年度　NIMS連携拠点推進制度　協働研究者等申込書</t>
    <rPh sb="4" eb="6">
      <t>ネンド</t>
    </rPh>
    <rPh sb="11" eb="19">
      <t>レンケイキョテンスイシンセイド</t>
    </rPh>
    <rPh sb="20" eb="25">
      <t>キョウドウケンキュウシャ</t>
    </rPh>
    <rPh sb="25" eb="26">
      <t>ナド</t>
    </rPh>
    <rPh sb="26" eb="29">
      <t>モウシコミショ</t>
    </rPh>
    <phoneticPr fontId="6"/>
  </si>
  <si>
    <r>
      <rPr>
        <b/>
        <sz val="9"/>
        <rFont val="游ゴシック"/>
        <family val="3"/>
        <charset val="128"/>
      </rPr>
      <t xml:space="preserve">年齢
</t>
    </r>
    <r>
      <rPr>
        <b/>
        <sz val="6"/>
        <rFont val="游ゴシック"/>
        <family val="3"/>
        <charset val="128"/>
      </rPr>
      <t>（4/1時点）</t>
    </r>
    <rPh sb="0" eb="2">
      <t>ネンレイ</t>
    </rPh>
    <rPh sb="7" eb="9">
      <t>ジテン</t>
    </rPh>
    <phoneticPr fontId="6"/>
  </si>
  <si>
    <t>-select-</t>
  </si>
  <si>
    <t>xxx</t>
    <phoneticPr fontId="6"/>
  </si>
  <si>
    <t>事務局記入課題ID  2025 -</t>
  </si>
  <si>
    <t>Ver.3.1</t>
    <phoneticPr fontId="6"/>
  </si>
  <si>
    <r>
      <t>　</t>
    </r>
    <r>
      <rPr>
        <b/>
        <u/>
        <sz val="10"/>
        <color theme="1"/>
        <rFont val="游ゴシック"/>
        <family val="3"/>
        <charset val="128"/>
      </rPr>
      <t>交通費・宿泊費概算</t>
    </r>
    <r>
      <rPr>
        <sz val="10"/>
        <color theme="1"/>
        <rFont val="游ゴシック"/>
        <family val="3"/>
        <charset val="128"/>
      </rPr>
      <t>　</t>
    </r>
    <r>
      <rPr>
        <u/>
        <sz val="10"/>
        <color theme="1"/>
        <rFont val="游ゴシック"/>
        <family val="3"/>
        <charset val="128"/>
      </rPr>
      <t>※最大100万円まで</t>
    </r>
    <r>
      <rPr>
        <sz val="10"/>
        <color theme="1"/>
        <rFont val="游ゴシック"/>
        <family val="3"/>
        <charset val="128"/>
      </rPr>
      <t xml:space="preserve">
　</t>
    </r>
    <r>
      <rPr>
        <sz val="8"/>
        <color theme="1"/>
        <rFont val="游ゴシック"/>
        <family val="3"/>
        <charset val="128"/>
      </rPr>
      <t>（教員(含、ポスドク)／学生ごとの来所回数、滞在日数、交通費と宿泊費の金額を記載）</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</si>
</sst>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_);[Red]\(#,##0\)"/>
    <numFmt numFmtId="178" formatCode="###&quot;日&quot;"/>
    <numFmt numFmtId="179" formatCode="#&quot;名&quot;"/>
    <numFmt numFmtId="180" formatCode="#,##0_ "/>
    <numFmt numFmtId="181" formatCode="m&quot;月&quot;d&quot;日&quot;;@"/>
    <numFmt numFmtId="182" formatCode="#,###&quot;円&quot;"/>
  </numFmts>
  <fonts count="4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Meiryo UI"/>
      <family val="3"/>
      <charset val="128"/>
    </font>
    <font>
      <sz val="6"/>
      <name val="ＭＳ Ｐゴシック"/>
      <family val="3"/>
      <charset val="128"/>
      <scheme val="minor"/>
    </font>
    <font>
      <sz val="6"/>
      <name val="ＭＳ Ｐゴシック"/>
      <family val="2"/>
      <charset val="128"/>
      <scheme val="minor"/>
    </font>
    <font>
      <sz val="10"/>
      <color theme="1"/>
      <name val="游明朝"/>
      <family val="1"/>
      <charset val="128"/>
    </font>
    <font>
      <sz val="10"/>
      <name val="游明朝"/>
      <family val="1"/>
      <charset val="128"/>
    </font>
    <font>
      <sz val="11"/>
      <color theme="1"/>
      <name val="游明朝"/>
      <family val="1"/>
      <charset val="128"/>
    </font>
    <font>
      <b/>
      <sz val="10"/>
      <color theme="1"/>
      <name val="游明朝"/>
      <family val="1"/>
      <charset val="128"/>
    </font>
    <font>
      <sz val="9"/>
      <color theme="1"/>
      <name val="游明朝"/>
      <family val="1"/>
      <charset val="128"/>
    </font>
    <font>
      <sz val="11"/>
      <name val="游明朝"/>
      <family val="1"/>
      <charset val="128"/>
    </font>
    <font>
      <sz val="8"/>
      <color theme="1"/>
      <name val="游明朝"/>
      <family val="1"/>
      <charset val="128"/>
    </font>
    <font>
      <sz val="10"/>
      <color theme="0"/>
      <name val="游明朝"/>
      <family val="1"/>
      <charset val="128"/>
    </font>
    <font>
      <sz val="10"/>
      <color rgb="FFFF0000"/>
      <name val="游明朝"/>
      <family val="1"/>
      <charset val="128"/>
    </font>
    <font>
      <sz val="9"/>
      <name val="游明朝"/>
      <family val="1"/>
      <charset val="128"/>
    </font>
    <font>
      <b/>
      <sz val="10"/>
      <color theme="1"/>
      <name val="游ゴシック"/>
      <family val="3"/>
      <charset val="128"/>
    </font>
    <font>
      <b/>
      <sz val="9"/>
      <color theme="1"/>
      <name val="游ゴシック"/>
      <family val="3"/>
      <charset val="128"/>
    </font>
    <font>
      <sz val="10"/>
      <color theme="1"/>
      <name val="游ゴシック"/>
      <family val="3"/>
      <charset val="128"/>
    </font>
    <font>
      <sz val="7.5"/>
      <color theme="1"/>
      <name val="游ゴシック"/>
      <family val="3"/>
      <charset val="128"/>
    </font>
    <font>
      <b/>
      <sz val="10"/>
      <name val="游ゴシック"/>
      <family val="3"/>
      <charset val="128"/>
    </font>
    <font>
      <b/>
      <sz val="8"/>
      <name val="游ゴシック"/>
      <family val="3"/>
      <charset val="128"/>
    </font>
    <font>
      <b/>
      <sz val="12"/>
      <color theme="1"/>
      <name val="游ゴシック"/>
      <family val="3"/>
      <charset val="128"/>
    </font>
    <font>
      <b/>
      <u/>
      <sz val="10"/>
      <color theme="1"/>
      <name val="游ゴシック"/>
      <family val="3"/>
      <charset val="128"/>
    </font>
    <font>
      <sz val="9"/>
      <color theme="1"/>
      <name val="游ゴシック"/>
      <family val="3"/>
      <charset val="128"/>
    </font>
    <font>
      <sz val="8"/>
      <color theme="1"/>
      <name val="游ゴシック"/>
      <family val="3"/>
      <charset val="128"/>
    </font>
    <font>
      <b/>
      <sz val="6"/>
      <name val="游ゴシック"/>
      <family val="3"/>
      <charset val="128"/>
    </font>
    <font>
      <b/>
      <sz val="9"/>
      <name val="游ゴシック"/>
      <family val="3"/>
      <charset val="128"/>
    </font>
    <font>
      <sz val="9"/>
      <name val="游ゴシック"/>
      <family val="3"/>
      <charset val="128"/>
    </font>
    <font>
      <b/>
      <sz val="10"/>
      <color rgb="FFFF0000"/>
      <name val="游ゴシック"/>
      <family val="3"/>
      <charset val="128"/>
    </font>
    <font>
      <b/>
      <sz val="8.5"/>
      <color theme="1"/>
      <name val="游ゴシック"/>
      <family val="3"/>
      <charset val="128"/>
    </font>
    <font>
      <sz val="11"/>
      <color theme="1"/>
      <name val="メイリオ"/>
      <family val="2"/>
      <charset val="128"/>
    </font>
    <font>
      <sz val="8"/>
      <name val="游ゴシック"/>
      <family val="3"/>
      <charset val="128"/>
    </font>
    <font>
      <sz val="6"/>
      <name val="游ゴシック"/>
      <family val="3"/>
      <charset val="128"/>
    </font>
    <font>
      <b/>
      <sz val="11"/>
      <color theme="1"/>
      <name val="Meiryo UI"/>
      <family val="3"/>
      <charset val="128"/>
    </font>
    <font>
      <b/>
      <sz val="1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0"/>
      <name val="游ゴシック"/>
      <family val="3"/>
      <charset val="128"/>
    </font>
    <font>
      <u/>
      <sz val="10"/>
      <color theme="1"/>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E5FDBF"/>
        <bgColor indexed="64"/>
      </patternFill>
    </fill>
    <fill>
      <patternFill patternType="solid">
        <fgColor theme="3" tint="0.79998168889431442"/>
        <bgColor indexed="64"/>
      </patternFill>
    </fill>
    <fill>
      <patternFill patternType="solid">
        <fgColor theme="5"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auto="1"/>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top style="thin">
        <color auto="1"/>
      </top>
      <bottom style="hair">
        <color indexed="64"/>
      </bottom>
      <diagonal/>
    </border>
    <border>
      <left/>
      <right style="hair">
        <color indexed="64"/>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hair">
        <color indexed="64"/>
      </right>
      <top/>
      <bottom style="thin">
        <color auto="1"/>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hair">
        <color indexed="64"/>
      </top>
      <bottom style="thin">
        <color indexed="64"/>
      </bottom>
      <diagonal/>
    </border>
    <border>
      <left style="thin">
        <color theme="5"/>
      </left>
      <right style="thin">
        <color theme="5"/>
      </right>
      <top/>
      <bottom/>
      <diagonal/>
    </border>
    <border>
      <left style="thin">
        <color theme="4"/>
      </left>
      <right style="thin">
        <color theme="4"/>
      </right>
      <top/>
      <bottom/>
      <diagonal/>
    </border>
    <border>
      <left style="hair">
        <color auto="1"/>
      </left>
      <right style="hair">
        <color auto="1"/>
      </right>
      <top style="hair">
        <color auto="1"/>
      </top>
      <bottom style="hair">
        <color auto="1"/>
      </bottom>
      <diagonal/>
    </border>
  </borders>
  <cellStyleXfs count="6">
    <xf numFmtId="0" fontId="0" fillId="0" borderId="0">
      <alignment vertical="center"/>
    </xf>
    <xf numFmtId="0" fontId="4" fillId="0" borderId="0">
      <alignment vertical="center"/>
    </xf>
    <xf numFmtId="0" fontId="33" fillId="0" borderId="0">
      <alignment vertical="center"/>
    </xf>
    <xf numFmtId="0" fontId="3" fillId="0" borderId="0">
      <alignment vertical="center"/>
    </xf>
    <xf numFmtId="0" fontId="33" fillId="0" borderId="0">
      <alignment vertical="center"/>
    </xf>
    <xf numFmtId="0" fontId="1" fillId="0" borderId="0">
      <alignment vertical="center"/>
    </xf>
  </cellStyleXfs>
  <cellXfs count="254">
    <xf numFmtId="0" fontId="0" fillId="0" borderId="0" xfId="0">
      <alignment vertical="center"/>
    </xf>
    <xf numFmtId="0" fontId="5" fillId="0" borderId="0" xfId="1" applyFont="1">
      <alignment vertical="center"/>
    </xf>
    <xf numFmtId="0" fontId="5" fillId="0" borderId="0" xfId="0" applyFont="1">
      <alignment vertical="center"/>
    </xf>
    <xf numFmtId="0" fontId="12" fillId="2" borderId="0" xfId="0" applyFont="1" applyFill="1">
      <alignment vertical="center"/>
    </xf>
    <xf numFmtId="0" fontId="17" fillId="2" borderId="0" xfId="0" applyFont="1" applyFill="1">
      <alignment vertical="center"/>
    </xf>
    <xf numFmtId="0" fontId="12" fillId="2" borderId="0" xfId="0" applyFont="1" applyFill="1" applyAlignment="1">
      <alignment horizontal="right" vertical="center"/>
    </xf>
    <xf numFmtId="0" fontId="8" fillId="2" borderId="0" xfId="0" applyFont="1" applyFill="1">
      <alignment vertical="center"/>
    </xf>
    <xf numFmtId="0" fontId="9" fillId="2" borderId="0" xfId="0" applyFont="1" applyFill="1">
      <alignment vertical="center"/>
    </xf>
    <xf numFmtId="0" fontId="9" fillId="2" borderId="0" xfId="0" applyFont="1" applyFill="1" applyAlignment="1">
      <alignment horizontal="center" vertical="center"/>
    </xf>
    <xf numFmtId="0" fontId="10" fillId="2" borderId="0" xfId="0" applyFont="1" applyFill="1">
      <alignment vertical="center"/>
    </xf>
    <xf numFmtId="0" fontId="11" fillId="4" borderId="2" xfId="0" applyFont="1" applyFill="1" applyBorder="1">
      <alignment vertical="center"/>
    </xf>
    <xf numFmtId="0" fontId="11" fillId="4" borderId="4" xfId="0" applyFont="1" applyFill="1" applyBorder="1">
      <alignment vertical="center"/>
    </xf>
    <xf numFmtId="0" fontId="11" fillId="4" borderId="2" xfId="0" applyFont="1" applyFill="1" applyBorder="1" applyAlignment="1">
      <alignment horizontal="left" vertical="center"/>
    </xf>
    <xf numFmtId="0" fontId="11" fillId="4" borderId="4" xfId="0" applyFont="1" applyFill="1" applyBorder="1" applyAlignment="1">
      <alignment horizontal="left" vertical="center"/>
    </xf>
    <xf numFmtId="0" fontId="8" fillId="4" borderId="8" xfId="0" applyFont="1" applyFill="1" applyBorder="1" applyAlignment="1">
      <alignment horizontal="right" vertical="center"/>
    </xf>
    <xf numFmtId="0" fontId="8" fillId="4" borderId="3" xfId="0" applyFont="1" applyFill="1" applyBorder="1" applyAlignment="1">
      <alignment horizontal="right" vertical="center"/>
    </xf>
    <xf numFmtId="0" fontId="8" fillId="2" borderId="14" xfId="0" applyFont="1" applyFill="1" applyBorder="1">
      <alignment vertical="center"/>
    </xf>
    <xf numFmtId="0" fontId="11" fillId="4" borderId="20" xfId="0" applyFont="1" applyFill="1" applyBorder="1" applyAlignment="1">
      <alignment horizontal="left" vertical="center"/>
    </xf>
    <xf numFmtId="0" fontId="11" fillId="4" borderId="19" xfId="0" applyFont="1" applyFill="1" applyBorder="1" applyAlignment="1">
      <alignment horizontal="left" vertical="center"/>
    </xf>
    <xf numFmtId="0" fontId="8" fillId="2" borderId="7" xfId="0" applyFont="1" applyFill="1" applyBorder="1">
      <alignment vertical="center"/>
    </xf>
    <xf numFmtId="0" fontId="8" fillId="2" borderId="13" xfId="0" applyFont="1" applyFill="1" applyBorder="1">
      <alignment vertical="center"/>
    </xf>
    <xf numFmtId="0" fontId="8" fillId="2" borderId="3" xfId="0" applyFont="1" applyFill="1" applyBorder="1">
      <alignment vertical="center"/>
    </xf>
    <xf numFmtId="0" fontId="9" fillId="2" borderId="3" xfId="0" applyFont="1" applyFill="1" applyBorder="1">
      <alignment vertical="center"/>
    </xf>
    <xf numFmtId="0" fontId="9" fillId="2" borderId="3" xfId="0" applyFont="1" applyFill="1" applyBorder="1" applyAlignment="1">
      <alignment horizontal="center" vertical="center"/>
    </xf>
    <xf numFmtId="0" fontId="8" fillId="2" borderId="5" xfId="0" applyFont="1" applyFill="1" applyBorder="1">
      <alignment vertical="center"/>
    </xf>
    <xf numFmtId="0" fontId="13" fillId="2" borderId="0" xfId="0" applyFont="1" applyFill="1">
      <alignment vertical="center"/>
    </xf>
    <xf numFmtId="0" fontId="13" fillId="2" borderId="0" xfId="0" applyFont="1" applyFill="1" applyAlignment="1">
      <alignment horizontal="center" vertical="center"/>
    </xf>
    <xf numFmtId="0" fontId="18" fillId="4" borderId="6" xfId="0" applyFont="1" applyFill="1" applyBorder="1">
      <alignment vertical="center"/>
    </xf>
    <xf numFmtId="0" fontId="20" fillId="4" borderId="7" xfId="0" applyFont="1" applyFill="1" applyBorder="1">
      <alignment vertical="center"/>
    </xf>
    <xf numFmtId="0" fontId="20" fillId="4" borderId="0" xfId="0" applyFont="1" applyFill="1">
      <alignment vertical="center"/>
    </xf>
    <xf numFmtId="0" fontId="20" fillId="4" borderId="7" xfId="0" applyFont="1" applyFill="1" applyBorder="1" applyAlignment="1">
      <alignment horizontal="right" vertical="center"/>
    </xf>
    <xf numFmtId="0" fontId="18" fillId="4" borderId="6" xfId="0" applyFont="1" applyFill="1" applyBorder="1" applyAlignment="1">
      <alignment horizontal="left" vertical="center"/>
    </xf>
    <xf numFmtId="0" fontId="18" fillId="4" borderId="2" xfId="0" applyFont="1" applyFill="1" applyBorder="1" applyAlignment="1">
      <alignment horizontal="left" vertical="center"/>
    </xf>
    <xf numFmtId="0" fontId="20" fillId="4" borderId="7" xfId="0" applyFont="1" applyFill="1" applyBorder="1" applyAlignment="1">
      <alignment horizontal="left" vertical="center" indent="1"/>
    </xf>
    <xf numFmtId="0" fontId="18" fillId="4" borderId="18" xfId="0" applyFont="1" applyFill="1" applyBorder="1" applyAlignment="1">
      <alignment horizontal="left" vertical="center"/>
    </xf>
    <xf numFmtId="0" fontId="20" fillId="2" borderId="0" xfId="0" applyFont="1" applyFill="1" applyAlignment="1">
      <alignment horizontal="center" vertical="center"/>
    </xf>
    <xf numFmtId="0" fontId="19" fillId="2" borderId="0" xfId="0" applyFont="1" applyFill="1" applyAlignment="1">
      <alignment horizontal="right" vertical="center"/>
    </xf>
    <xf numFmtId="0" fontId="20" fillId="3" borderId="0" xfId="0" applyFont="1" applyFill="1" applyAlignment="1">
      <alignment horizontal="center" vertical="center"/>
    </xf>
    <xf numFmtId="0" fontId="16" fillId="2" borderId="0" xfId="0" applyFont="1" applyFill="1">
      <alignment vertical="center"/>
    </xf>
    <xf numFmtId="0" fontId="10" fillId="0" borderId="8" xfId="0" applyFont="1" applyBorder="1">
      <alignment vertical="center"/>
    </xf>
    <xf numFmtId="0" fontId="8" fillId="0" borderId="17" xfId="0" applyFont="1" applyBorder="1">
      <alignment vertical="center"/>
    </xf>
    <xf numFmtId="0" fontId="20" fillId="3" borderId="3" xfId="0" applyFont="1" applyFill="1" applyBorder="1" applyAlignment="1">
      <alignment horizontal="center" vertical="center"/>
    </xf>
    <xf numFmtId="176" fontId="22" fillId="3" borderId="3" xfId="0" applyNumberFormat="1" applyFont="1" applyFill="1" applyBorder="1" applyAlignment="1">
      <alignment horizontal="right" vertical="center"/>
    </xf>
    <xf numFmtId="0" fontId="18" fillId="4" borderId="2" xfId="0" applyFont="1" applyFill="1" applyBorder="1">
      <alignment vertical="center"/>
    </xf>
    <xf numFmtId="0" fontId="18" fillId="4" borderId="4" xfId="0" applyFont="1" applyFill="1" applyBorder="1">
      <alignment vertical="center"/>
    </xf>
    <xf numFmtId="0" fontId="26" fillId="2" borderId="0" xfId="0" applyFont="1" applyFill="1">
      <alignment vertical="center"/>
    </xf>
    <xf numFmtId="0" fontId="20" fillId="4" borderId="0" xfId="0" applyFont="1" applyFill="1" applyAlignment="1">
      <alignment horizontal="right" vertical="center"/>
    </xf>
    <xf numFmtId="0" fontId="8" fillId="2" borderId="14" xfId="0" applyFont="1" applyFill="1" applyBorder="1" applyAlignment="1">
      <alignment horizontal="center" vertical="center"/>
    </xf>
    <xf numFmtId="178" fontId="11" fillId="3" borderId="13" xfId="0" applyNumberFormat="1" applyFont="1" applyFill="1" applyBorder="1" applyAlignment="1">
      <alignment horizontal="right" vertical="center"/>
    </xf>
    <xf numFmtId="182" fontId="11" fillId="3" borderId="5" xfId="0" applyNumberFormat="1" applyFont="1" applyFill="1" applyBorder="1" applyAlignment="1">
      <alignment horizontal="right" vertical="center"/>
    </xf>
    <xf numFmtId="0" fontId="20" fillId="2" borderId="14" xfId="0" applyFont="1" applyFill="1" applyBorder="1" applyAlignment="1">
      <alignment horizontal="center" vertical="center"/>
    </xf>
    <xf numFmtId="0" fontId="19" fillId="2" borderId="14" xfId="0" applyFont="1" applyFill="1" applyBorder="1" applyAlignment="1">
      <alignment horizontal="right" vertical="center"/>
    </xf>
    <xf numFmtId="0" fontId="8" fillId="3" borderId="3" xfId="0" applyFont="1" applyFill="1" applyBorder="1" applyAlignment="1">
      <alignment horizontal="center" vertical="center"/>
    </xf>
    <xf numFmtId="0" fontId="8" fillId="3" borderId="3" xfId="0" applyFont="1" applyFill="1" applyBorder="1">
      <alignment vertical="center"/>
    </xf>
    <xf numFmtId="0" fontId="8" fillId="3" borderId="0" xfId="0" applyFont="1" applyFill="1" applyAlignment="1">
      <alignment horizontal="center" vertical="center"/>
    </xf>
    <xf numFmtId="0" fontId="8" fillId="3" borderId="0" xfId="0" applyFont="1" applyFill="1">
      <alignment vertical="center"/>
    </xf>
    <xf numFmtId="0" fontId="8" fillId="2" borderId="0" xfId="0" applyFont="1" applyFill="1" applyAlignment="1">
      <alignment horizontal="right" vertical="center"/>
    </xf>
    <xf numFmtId="0" fontId="8" fillId="2" borderId="14" xfId="0" applyFont="1" applyFill="1" applyBorder="1" applyAlignment="1">
      <alignment horizontal="right" vertical="center"/>
    </xf>
    <xf numFmtId="0" fontId="18" fillId="2" borderId="14" xfId="0" applyFont="1" applyFill="1" applyBorder="1" applyAlignment="1">
      <alignment horizontal="center" vertical="center"/>
    </xf>
    <xf numFmtId="0" fontId="11" fillId="4" borderId="0" xfId="0" applyFont="1" applyFill="1" applyAlignment="1">
      <alignment horizontal="left" vertical="center"/>
    </xf>
    <xf numFmtId="180" fontId="11" fillId="4" borderId="13" xfId="0" applyNumberFormat="1" applyFont="1" applyFill="1" applyBorder="1" applyAlignment="1">
      <alignment horizontal="left" vertical="center"/>
    </xf>
    <xf numFmtId="0" fontId="18" fillId="4" borderId="7" xfId="0" applyFont="1" applyFill="1" applyBorder="1" applyAlignment="1">
      <alignment horizontal="left" vertical="center"/>
    </xf>
    <xf numFmtId="0" fontId="18" fillId="4" borderId="0" xfId="0" applyFont="1" applyFill="1" applyAlignment="1">
      <alignment horizontal="left" vertical="center"/>
    </xf>
    <xf numFmtId="0" fontId="31" fillId="3" borderId="3" xfId="0" applyFont="1" applyFill="1" applyBorder="1" applyAlignment="1">
      <alignment horizontal="left" vertical="center"/>
    </xf>
    <xf numFmtId="0" fontId="20" fillId="4" borderId="15" xfId="0" applyFont="1" applyFill="1" applyBorder="1">
      <alignment vertical="center"/>
    </xf>
    <xf numFmtId="0" fontId="20" fillId="4" borderId="14" xfId="0" applyFont="1" applyFill="1" applyBorder="1" applyAlignment="1">
      <alignment horizontal="right" vertical="center"/>
    </xf>
    <xf numFmtId="0" fontId="8" fillId="2" borderId="0" xfId="0" applyFont="1" applyFill="1" applyAlignment="1">
      <alignment horizontal="center" vertical="center"/>
    </xf>
    <xf numFmtId="0" fontId="18" fillId="4" borderId="20" xfId="0" applyFont="1" applyFill="1" applyBorder="1" applyAlignment="1">
      <alignment horizontal="left" vertical="center"/>
    </xf>
    <xf numFmtId="0" fontId="18" fillId="4" borderId="19" xfId="0" applyFont="1" applyFill="1" applyBorder="1" applyAlignment="1">
      <alignment horizontal="left" vertical="center"/>
    </xf>
    <xf numFmtId="0" fontId="9" fillId="2" borderId="20" xfId="0" applyFont="1" applyFill="1" applyBorder="1" applyAlignment="1">
      <alignment horizontal="center" vertical="center"/>
    </xf>
    <xf numFmtId="0" fontId="18" fillId="4" borderId="18" xfId="0" applyFont="1" applyFill="1" applyBorder="1">
      <alignment vertical="center"/>
    </xf>
    <xf numFmtId="0" fontId="9" fillId="2" borderId="19" xfId="0" applyFont="1" applyFill="1" applyBorder="1">
      <alignment vertical="center"/>
    </xf>
    <xf numFmtId="0" fontId="8" fillId="2" borderId="0" xfId="0" applyFont="1" applyFill="1" applyAlignment="1">
      <alignment horizontal="left" vertical="center"/>
    </xf>
    <xf numFmtId="0" fontId="8" fillId="5" borderId="0" xfId="0" applyFont="1" applyFill="1">
      <alignment vertical="center"/>
    </xf>
    <xf numFmtId="0" fontId="14" fillId="5" borderId="0" xfId="0" applyFont="1" applyFill="1" applyAlignment="1">
      <alignment vertical="center" wrapText="1"/>
    </xf>
    <xf numFmtId="180" fontId="12" fillId="5" borderId="1" xfId="0" applyNumberFormat="1" applyFont="1" applyFill="1" applyBorder="1">
      <alignment vertical="center"/>
    </xf>
    <xf numFmtId="0" fontId="14" fillId="5" borderId="0" xfId="0" applyFont="1" applyFill="1" applyAlignment="1">
      <alignment horizontal="center" vertical="center" wrapText="1"/>
    </xf>
    <xf numFmtId="180" fontId="12" fillId="5" borderId="1" xfId="0" applyNumberFormat="1" applyFont="1" applyFill="1" applyBorder="1" applyAlignment="1">
      <alignment horizontal="right" vertical="center"/>
    </xf>
    <xf numFmtId="0" fontId="11" fillId="4" borderId="16" xfId="0" applyFont="1" applyFill="1" applyBorder="1" applyAlignment="1">
      <alignment horizontal="left" vertical="center"/>
    </xf>
    <xf numFmtId="180" fontId="11" fillId="4" borderId="23" xfId="0" applyNumberFormat="1" applyFont="1" applyFill="1" applyBorder="1" applyAlignment="1">
      <alignment horizontal="left" vertical="center"/>
    </xf>
    <xf numFmtId="0" fontId="20" fillId="4" borderId="0" xfId="0" applyFont="1" applyFill="1" applyAlignment="1">
      <alignment horizontal="right" vertical="top"/>
    </xf>
    <xf numFmtId="0" fontId="17" fillId="2" borderId="0" xfId="0" applyFont="1" applyFill="1" applyAlignment="1">
      <alignment horizontal="left" vertical="center"/>
    </xf>
    <xf numFmtId="0" fontId="20" fillId="4" borderId="7" xfId="0" applyFont="1" applyFill="1" applyBorder="1" applyAlignment="1">
      <alignment vertical="top"/>
    </xf>
    <xf numFmtId="0" fontId="20" fillId="4" borderId="0" xfId="0" applyFont="1" applyFill="1" applyAlignment="1">
      <alignment vertical="top"/>
    </xf>
    <xf numFmtId="0" fontId="20" fillId="4" borderId="7" xfId="0" applyFont="1" applyFill="1" applyBorder="1" applyAlignment="1">
      <alignment horizontal="left" vertical="top"/>
    </xf>
    <xf numFmtId="0" fontId="30" fillId="2" borderId="0" xfId="0" applyFont="1" applyFill="1" applyAlignment="1">
      <alignment horizontal="right" vertical="center"/>
    </xf>
    <xf numFmtId="0" fontId="32" fillId="4" borderId="9"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 xfId="0" applyFont="1" applyFill="1" applyBorder="1" applyAlignment="1">
      <alignment horizontal="center" vertical="center"/>
    </xf>
    <xf numFmtId="0" fontId="9" fillId="0" borderId="4" xfId="0" applyFont="1" applyBorder="1" applyAlignment="1">
      <alignment vertical="center" wrapText="1"/>
    </xf>
    <xf numFmtId="0" fontId="5" fillId="4" borderId="0" xfId="0" applyFont="1" applyFill="1" applyAlignment="1">
      <alignment horizontal="centerContinuous" vertical="center"/>
    </xf>
    <xf numFmtId="0" fontId="5" fillId="4" borderId="0" xfId="0" applyFont="1" applyFill="1">
      <alignment vertical="center"/>
    </xf>
    <xf numFmtId="0" fontId="36" fillId="0" borderId="0" xfId="1" applyFont="1">
      <alignment vertical="center"/>
    </xf>
    <xf numFmtId="0" fontId="9" fillId="0" borderId="40" xfId="0" applyFont="1" applyBorder="1">
      <alignment vertical="center"/>
    </xf>
    <xf numFmtId="0" fontId="9" fillId="0" borderId="37" xfId="0" applyFont="1" applyBorder="1">
      <alignment vertical="center"/>
    </xf>
    <xf numFmtId="0" fontId="8" fillId="0" borderId="40" xfId="0" applyFont="1" applyBorder="1">
      <alignment vertical="center"/>
    </xf>
    <xf numFmtId="0" fontId="8" fillId="0" borderId="37" xfId="0" applyFont="1" applyBorder="1">
      <alignment vertical="center"/>
    </xf>
    <xf numFmtId="0" fontId="8" fillId="0" borderId="5" xfId="0" applyFont="1" applyBorder="1">
      <alignment vertical="center"/>
    </xf>
    <xf numFmtId="49" fontId="9" fillId="0" borderId="6" xfId="0" applyNumberFormat="1" applyFont="1" applyBorder="1" applyAlignment="1">
      <alignment horizontal="right" vertical="center"/>
    </xf>
    <xf numFmtId="49" fontId="9" fillId="0" borderId="39" xfId="0" applyNumberFormat="1" applyFont="1" applyBorder="1" applyAlignment="1">
      <alignment horizontal="right" vertical="center"/>
    </xf>
    <xf numFmtId="49" fontId="9" fillId="0" borderId="33" xfId="0" applyNumberFormat="1" applyFont="1" applyBorder="1" applyAlignment="1">
      <alignment horizontal="right" vertical="center"/>
    </xf>
    <xf numFmtId="0" fontId="9" fillId="0" borderId="33" xfId="0" applyFont="1" applyBorder="1" applyAlignment="1">
      <alignment horizontal="right" vertical="center"/>
    </xf>
    <xf numFmtId="0" fontId="8" fillId="0" borderId="33" xfId="0" applyFont="1" applyBorder="1" applyAlignment="1">
      <alignment horizontal="right" vertical="center"/>
    </xf>
    <xf numFmtId="0" fontId="8" fillId="2" borderId="41" xfId="0" applyFont="1" applyFill="1" applyBorder="1" applyAlignment="1">
      <alignment horizontal="right" vertical="center"/>
    </xf>
    <xf numFmtId="0" fontId="8" fillId="2" borderId="42" xfId="0" applyFont="1" applyFill="1" applyBorder="1">
      <alignment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37" fillId="6" borderId="0" xfId="0" applyFont="1" applyFill="1" applyAlignment="1">
      <alignment horizontal="center" vertical="center"/>
    </xf>
    <xf numFmtId="0" fontId="37" fillId="6" borderId="0" xfId="0" applyFont="1" applyFill="1" applyAlignment="1">
      <alignment horizontal="left" vertical="center"/>
    </xf>
    <xf numFmtId="0" fontId="38" fillId="0" borderId="0" xfId="0" applyFont="1">
      <alignment vertical="center"/>
    </xf>
    <xf numFmtId="0" fontId="39" fillId="0" borderId="0" xfId="0" applyFont="1">
      <alignment vertical="center"/>
    </xf>
    <xf numFmtId="49" fontId="39" fillId="0" borderId="0" xfId="0" applyNumberFormat="1" applyFont="1">
      <alignment vertical="center"/>
    </xf>
    <xf numFmtId="0" fontId="39" fillId="0" borderId="0" xfId="0" applyFont="1" applyAlignment="1">
      <alignment horizontal="right" vertical="center"/>
    </xf>
    <xf numFmtId="0" fontId="9" fillId="0" borderId="2" xfId="0" applyFont="1" applyBorder="1" applyAlignment="1">
      <alignment horizontal="left" vertical="center"/>
    </xf>
    <xf numFmtId="0" fontId="9" fillId="0" borderId="34" xfId="0" applyFont="1" applyBorder="1" applyAlignment="1">
      <alignment horizontal="left" vertical="center"/>
    </xf>
    <xf numFmtId="0" fontId="8" fillId="0" borderId="36" xfId="0" applyFont="1" applyBorder="1" applyAlignment="1">
      <alignment horizontal="left" vertical="center"/>
    </xf>
    <xf numFmtId="0" fontId="9" fillId="0" borderId="26" xfId="0" applyFont="1" applyBorder="1" applyAlignment="1">
      <alignment horizontal="left" vertical="center"/>
    </xf>
    <xf numFmtId="0" fontId="9" fillId="0" borderId="18" xfId="0" applyFont="1" applyBorder="1" applyAlignment="1">
      <alignment horizontal="center" vertical="center"/>
    </xf>
    <xf numFmtId="0" fontId="8" fillId="0" borderId="0" xfId="0" applyFont="1" applyAlignment="1">
      <alignment horizontal="center" vertical="center"/>
    </xf>
    <xf numFmtId="180" fontId="12" fillId="0" borderId="13" xfId="0" applyNumberFormat="1" applyFont="1" applyBorder="1" applyAlignment="1">
      <alignment horizontal="center" vertical="center"/>
    </xf>
    <xf numFmtId="0" fontId="8" fillId="0" borderId="0" xfId="0" applyFont="1">
      <alignment vertical="center"/>
    </xf>
    <xf numFmtId="0" fontId="8" fillId="0" borderId="14" xfId="0" applyFont="1" applyBorder="1" applyAlignment="1">
      <alignment horizontal="center" vertical="center"/>
    </xf>
    <xf numFmtId="180" fontId="12" fillId="0" borderId="21" xfId="0" applyNumberFormat="1" applyFont="1" applyBorder="1" applyAlignment="1">
      <alignment horizontal="center" vertical="center"/>
    </xf>
    <xf numFmtId="182" fontId="8" fillId="0" borderId="13" xfId="0" applyNumberFormat="1" applyFont="1" applyBorder="1" applyAlignment="1">
      <alignment horizontal="right" vertical="center"/>
    </xf>
    <xf numFmtId="0" fontId="12" fillId="0" borderId="13" xfId="0" applyFont="1" applyBorder="1" applyAlignment="1">
      <alignment horizontal="center" vertical="center"/>
    </xf>
    <xf numFmtId="178" fontId="11" fillId="0" borderId="21"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40" fillId="0" borderId="0" xfId="0" applyFont="1">
      <alignment vertical="center"/>
    </xf>
    <xf numFmtId="0" fontId="39" fillId="0" borderId="45" xfId="0" applyFont="1" applyBorder="1">
      <alignment vertical="center"/>
    </xf>
    <xf numFmtId="0" fontId="0" fillId="0" borderId="46" xfId="0" applyBorder="1">
      <alignment vertical="center"/>
    </xf>
    <xf numFmtId="0" fontId="0" fillId="0" borderId="47" xfId="0" applyBorder="1">
      <alignment vertical="center"/>
    </xf>
    <xf numFmtId="0" fontId="0" fillId="0" borderId="41" xfId="0" applyBorder="1">
      <alignment vertical="center"/>
    </xf>
    <xf numFmtId="0" fontId="0" fillId="0" borderId="42" xfId="0" applyBorder="1">
      <alignment vertical="center"/>
    </xf>
    <xf numFmtId="0" fontId="18" fillId="2" borderId="0" xfId="0" applyFont="1" applyFill="1">
      <alignment vertical="center"/>
    </xf>
    <xf numFmtId="181" fontId="9" fillId="0" borderId="19" xfId="0" applyNumberFormat="1" applyFont="1" applyBorder="1" applyAlignment="1">
      <alignment horizontal="center" vertical="center"/>
    </xf>
    <xf numFmtId="0" fontId="8" fillId="0" borderId="7" xfId="0" applyFont="1" applyBorder="1">
      <alignment vertical="center"/>
    </xf>
    <xf numFmtId="0" fontId="15" fillId="0" borderId="7" xfId="0" applyFont="1" applyBorder="1">
      <alignment vertical="center"/>
    </xf>
    <xf numFmtId="0" fontId="10" fillId="2" borderId="3" xfId="0" applyFont="1" applyFill="1" applyBorder="1">
      <alignment vertical="center"/>
    </xf>
    <xf numFmtId="0" fontId="13" fillId="2" borderId="3" xfId="0" applyFont="1" applyFill="1" applyBorder="1">
      <alignment vertical="center"/>
    </xf>
    <xf numFmtId="179" fontId="9" fillId="0" borderId="48" xfId="0" applyNumberFormat="1" applyFont="1" applyBorder="1" applyAlignment="1">
      <alignment horizontal="center" vertical="center"/>
    </xf>
    <xf numFmtId="0" fontId="36" fillId="0" borderId="49" xfId="1" applyFont="1" applyBorder="1">
      <alignment vertical="center"/>
    </xf>
    <xf numFmtId="0" fontId="36" fillId="0" borderId="50" xfId="1" applyFont="1" applyBorder="1">
      <alignment vertical="center"/>
    </xf>
    <xf numFmtId="0" fontId="20" fillId="2" borderId="51" xfId="0" applyFont="1" applyFill="1" applyBorder="1" applyAlignment="1">
      <alignment horizontal="left" vertical="center" wrapText="1"/>
    </xf>
    <xf numFmtId="0" fontId="41" fillId="0" borderId="51" xfId="0" applyFont="1" applyBorder="1" applyAlignment="1">
      <alignment horizontal="center" vertical="center" wrapText="1"/>
    </xf>
    <xf numFmtId="0" fontId="20" fillId="2" borderId="51" xfId="0" applyFont="1" applyFill="1" applyBorder="1" applyAlignment="1">
      <alignment horizontal="center" vertical="center" wrapText="1"/>
    </xf>
    <xf numFmtId="0" fontId="20" fillId="0" borderId="51" xfId="0" applyFont="1" applyBorder="1" applyAlignment="1">
      <alignment horizontal="center" vertical="center" wrapText="1"/>
    </xf>
    <xf numFmtId="14" fontId="5" fillId="0" borderId="0" xfId="0" applyNumberFormat="1" applyFont="1">
      <alignment vertical="center"/>
    </xf>
    <xf numFmtId="0" fontId="9" fillId="2" borderId="10"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8" fillId="0" borderId="22" xfId="0" applyFont="1" applyBorder="1" applyAlignment="1">
      <alignment horizontal="right" vertical="center" wrapText="1"/>
    </xf>
    <xf numFmtId="0" fontId="8" fillId="0" borderId="24" xfId="0" applyFont="1" applyBorder="1" applyAlignment="1">
      <alignment horizontal="right" vertical="center" wrapText="1"/>
    </xf>
    <xf numFmtId="0" fontId="8" fillId="0" borderId="27" xfId="0" applyFont="1" applyBorder="1" applyAlignment="1">
      <alignment horizontal="right" vertical="center" wrapText="1"/>
    </xf>
    <xf numFmtId="0" fontId="8" fillId="0" borderId="28" xfId="0" applyFont="1" applyBorder="1" applyAlignment="1">
      <alignment horizontal="right" vertical="center" wrapText="1"/>
    </xf>
    <xf numFmtId="0" fontId="20" fillId="4" borderId="7" xfId="0" applyFont="1" applyFill="1" applyBorder="1" applyAlignment="1">
      <alignment horizontal="right" vertical="top"/>
    </xf>
    <xf numFmtId="0" fontId="20" fillId="4" borderId="0" xfId="0" applyFont="1" applyFill="1" applyAlignment="1">
      <alignment horizontal="right" vertical="top"/>
    </xf>
    <xf numFmtId="177" fontId="8" fillId="2" borderId="0" xfId="0" applyNumberFormat="1" applyFont="1" applyFill="1" applyAlignment="1">
      <alignment horizontal="center" vertical="center"/>
    </xf>
    <xf numFmtId="0" fontId="20" fillId="4" borderId="15" xfId="0" applyFont="1" applyFill="1" applyBorder="1" applyAlignment="1">
      <alignment horizontal="right" vertical="top"/>
    </xf>
    <xf numFmtId="0" fontId="20" fillId="4" borderId="14" xfId="0" applyFont="1" applyFill="1" applyBorder="1" applyAlignment="1">
      <alignment horizontal="right" vertical="top"/>
    </xf>
    <xf numFmtId="177" fontId="8" fillId="0" borderId="0" xfId="0" applyNumberFormat="1" applyFont="1" applyAlignment="1">
      <alignment horizontal="center" vertical="center"/>
    </xf>
    <xf numFmtId="49" fontId="8" fillId="0" borderId="0" xfId="0" applyNumberFormat="1" applyFont="1" applyAlignment="1">
      <alignment horizontal="center" vertical="center"/>
    </xf>
    <xf numFmtId="177" fontId="8" fillId="0" borderId="14" xfId="0" applyNumberFormat="1" applyFont="1" applyBorder="1" applyAlignment="1">
      <alignment horizontal="center" vertical="center"/>
    </xf>
    <xf numFmtId="176" fontId="9" fillId="2" borderId="0" xfId="0" applyNumberFormat="1" applyFont="1" applyFill="1" applyAlignment="1">
      <alignment horizontal="left" vertical="center"/>
    </xf>
    <xf numFmtId="0" fontId="16" fillId="2" borderId="0" xfId="0" applyFont="1" applyFill="1" applyAlignment="1">
      <alignment horizontal="left" vertical="center"/>
    </xf>
    <xf numFmtId="177" fontId="8" fillId="2" borderId="14" xfId="0" applyNumberFormat="1" applyFont="1" applyFill="1" applyBorder="1" applyAlignment="1">
      <alignment horizontal="center" vertical="center"/>
    </xf>
    <xf numFmtId="0" fontId="9" fillId="0" borderId="17" xfId="0" applyFont="1" applyBorder="1" applyAlignment="1">
      <alignment horizontal="center" vertical="center"/>
    </xf>
    <xf numFmtId="179" fontId="9" fillId="0" borderId="17" xfId="0" applyNumberFormat="1" applyFont="1" applyBorder="1" applyAlignment="1">
      <alignment horizontal="center" vertical="center"/>
    </xf>
    <xf numFmtId="0" fontId="9" fillId="2" borderId="17" xfId="0" applyFont="1" applyFill="1" applyBorder="1" applyAlignment="1">
      <alignment horizontal="center" vertical="center"/>
    </xf>
    <xf numFmtId="0" fontId="8" fillId="2" borderId="18" xfId="0" applyFont="1" applyFill="1" applyBorder="1" applyAlignment="1">
      <alignment horizontal="left" vertical="top"/>
    </xf>
    <xf numFmtId="0" fontId="8" fillId="2" borderId="20" xfId="0" applyFont="1" applyFill="1" applyBorder="1" applyAlignment="1">
      <alignment horizontal="left" vertical="top"/>
    </xf>
    <xf numFmtId="0" fontId="8" fillId="2" borderId="19" xfId="0" applyFont="1" applyFill="1" applyBorder="1" applyAlignment="1">
      <alignment horizontal="left" vertical="top"/>
    </xf>
    <xf numFmtId="0" fontId="18"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8" fillId="2" borderId="1" xfId="0" applyFont="1" applyFill="1" applyBorder="1" applyAlignment="1">
      <alignment horizontal="left" vertical="top"/>
    </xf>
    <xf numFmtId="0" fontId="18" fillId="4" borderId="18" xfId="0" applyFont="1" applyFill="1" applyBorder="1" applyAlignment="1">
      <alignment horizontal="left" vertical="center" wrapText="1"/>
    </xf>
    <xf numFmtId="0" fontId="18" fillId="4" borderId="20" xfId="0" applyFont="1" applyFill="1" applyBorder="1" applyAlignment="1">
      <alignment horizontal="left" vertical="center"/>
    </xf>
    <xf numFmtId="0" fontId="18" fillId="4" borderId="19" xfId="0" applyFont="1" applyFill="1" applyBorder="1" applyAlignment="1">
      <alignment horizontal="left" vertical="center"/>
    </xf>
    <xf numFmtId="0" fontId="29" fillId="4" borderId="32"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30" fillId="4" borderId="17" xfId="0" applyFont="1" applyFill="1" applyBorder="1" applyAlignment="1">
      <alignment horizontal="center" vertical="center"/>
    </xf>
    <xf numFmtId="0" fontId="30" fillId="4" borderId="26"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38" xfId="0" applyFont="1" applyFill="1" applyBorder="1" applyAlignment="1">
      <alignment horizontal="center" vertical="center"/>
    </xf>
    <xf numFmtId="0" fontId="9" fillId="2" borderId="3" xfId="0" applyFont="1" applyFill="1" applyBorder="1" applyAlignment="1">
      <alignment horizontal="left" vertical="center"/>
    </xf>
    <xf numFmtId="0" fontId="9" fillId="2" borderId="5" xfId="0" applyFont="1" applyFill="1" applyBorder="1" applyAlignment="1">
      <alignment horizontal="left" vertical="center"/>
    </xf>
    <xf numFmtId="0" fontId="9" fillId="2" borderId="33" xfId="0" applyFont="1" applyFill="1" applyBorder="1" applyAlignment="1">
      <alignment horizontal="left" vertical="center"/>
    </xf>
    <xf numFmtId="0" fontId="9" fillId="2" borderId="36" xfId="0" applyFont="1" applyFill="1" applyBorder="1" applyAlignment="1">
      <alignment horizontal="left" vertical="center"/>
    </xf>
    <xf numFmtId="0" fontId="34" fillId="4" borderId="35" xfId="0" applyFont="1" applyFill="1" applyBorder="1" applyAlignment="1">
      <alignment horizontal="center" vertical="center"/>
    </xf>
    <xf numFmtId="0" fontId="9" fillId="2" borderId="35" xfId="0" applyFont="1" applyFill="1" applyBorder="1" applyAlignment="1">
      <alignment horizontal="left" vertical="center"/>
    </xf>
    <xf numFmtId="0" fontId="9" fillId="2" borderId="34" xfId="0" applyFont="1" applyFill="1" applyBorder="1" applyAlignment="1">
      <alignment horizontal="left" vertical="center"/>
    </xf>
    <xf numFmtId="0" fontId="24" fillId="2" borderId="0" xfId="0" applyFont="1" applyFill="1" applyAlignment="1">
      <alignment horizontal="center" vertical="center"/>
    </xf>
    <xf numFmtId="181" fontId="9" fillId="0" borderId="20" xfId="0" applyNumberFormat="1" applyFont="1" applyBorder="1" applyAlignment="1">
      <alignment horizontal="center" vertical="center"/>
    </xf>
    <xf numFmtId="0" fontId="18" fillId="4" borderId="32" xfId="0" applyFont="1" applyFill="1" applyBorder="1" applyAlignment="1">
      <alignment horizontal="center" vertical="center" wrapText="1"/>
    </xf>
    <xf numFmtId="0" fontId="18" fillId="4" borderId="12" xfId="0" applyFont="1" applyFill="1" applyBorder="1" applyAlignment="1">
      <alignment horizontal="center" vertical="center"/>
    </xf>
    <xf numFmtId="0" fontId="18" fillId="4" borderId="9" xfId="0" applyFont="1" applyFill="1" applyBorder="1" applyAlignment="1">
      <alignment horizontal="center" vertical="center"/>
    </xf>
    <xf numFmtId="0" fontId="8" fillId="2" borderId="5" xfId="0" applyFont="1" applyFill="1" applyBorder="1" applyAlignment="1">
      <alignment horizontal="left" vertical="center"/>
    </xf>
    <xf numFmtId="0" fontId="8" fillId="2" borderId="9" xfId="0" applyFont="1" applyFill="1" applyBorder="1" applyAlignment="1">
      <alignment horizontal="left" vertical="center"/>
    </xf>
    <xf numFmtId="0" fontId="18" fillId="4" borderId="1" xfId="0" applyFont="1" applyFill="1" applyBorder="1" applyAlignment="1">
      <alignment horizontal="center" vertical="center"/>
    </xf>
    <xf numFmtId="0" fontId="18" fillId="4" borderId="18" xfId="0" applyFont="1" applyFill="1" applyBorder="1" applyAlignment="1">
      <alignment horizontal="center" vertical="center"/>
    </xf>
    <xf numFmtId="0" fontId="8" fillId="0" borderId="1" xfId="0" applyFont="1" applyBorder="1" applyAlignment="1">
      <alignment horizontal="left" vertical="center"/>
    </xf>
    <xf numFmtId="0" fontId="27" fillId="0" borderId="3" xfId="0" applyFont="1" applyBorder="1" applyAlignment="1">
      <alignment horizontal="center" vertical="center"/>
    </xf>
    <xf numFmtId="0" fontId="9" fillId="0" borderId="2" xfId="0" applyFont="1" applyBorder="1" applyAlignment="1">
      <alignment horizontal="center" vertical="center" wrapText="1"/>
    </xf>
    <xf numFmtId="0" fontId="23" fillId="4" borderId="18" xfId="0" applyFont="1" applyFill="1" applyBorder="1" applyAlignment="1">
      <alignment horizontal="center" vertical="center" wrapText="1"/>
    </xf>
    <xf numFmtId="0" fontId="22" fillId="4" borderId="19" xfId="0" applyFont="1" applyFill="1" applyBorder="1" applyAlignment="1">
      <alignment horizontal="center" vertical="center"/>
    </xf>
    <xf numFmtId="0" fontId="9" fillId="0" borderId="18"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29" fillId="4" borderId="8" xfId="0" applyFont="1" applyFill="1" applyBorder="1" applyAlignment="1">
      <alignment horizontal="center" vertical="center"/>
    </xf>
    <xf numFmtId="0" fontId="29" fillId="4" borderId="5" xfId="0" applyFont="1" applyFill="1" applyBorder="1" applyAlignment="1">
      <alignment horizontal="center" vertical="center"/>
    </xf>
    <xf numFmtId="0" fontId="22" fillId="4" borderId="18" xfId="0" applyFont="1" applyFill="1" applyBorder="1" applyAlignment="1">
      <alignment horizontal="center" vertical="center"/>
    </xf>
    <xf numFmtId="0" fontId="22" fillId="4" borderId="20" xfId="0" applyFont="1" applyFill="1" applyBorder="1" applyAlignment="1">
      <alignment horizontal="center" vertical="center"/>
    </xf>
    <xf numFmtId="49" fontId="8" fillId="0" borderId="18"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9" xfId="0" applyNumberFormat="1" applyFont="1" applyBorder="1" applyAlignment="1">
      <alignment horizontal="center" vertical="center"/>
    </xf>
    <xf numFmtId="0" fontId="18" fillId="4" borderId="20" xfId="0" applyFont="1" applyFill="1" applyBorder="1" applyAlignment="1">
      <alignment horizontal="center" vertical="center"/>
    </xf>
    <xf numFmtId="49" fontId="9" fillId="0" borderId="18"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19" xfId="0" applyNumberFormat="1" applyFont="1" applyBorder="1" applyAlignment="1">
      <alignment horizontal="center" vertical="center"/>
    </xf>
    <xf numFmtId="0" fontId="29" fillId="4" borderId="18" xfId="0" applyFont="1" applyFill="1" applyBorder="1" applyAlignment="1">
      <alignment horizontal="center" vertical="center"/>
    </xf>
    <xf numFmtId="0" fontId="29" fillId="4" borderId="20" xfId="0" applyFont="1" applyFill="1" applyBorder="1" applyAlignment="1">
      <alignment horizontal="center" vertical="center"/>
    </xf>
    <xf numFmtId="0" fontId="22" fillId="4" borderId="6" xfId="0" applyFont="1" applyFill="1" applyBorder="1" applyAlignment="1">
      <alignment horizontal="center" vertical="center" wrapText="1"/>
    </xf>
    <xf numFmtId="0" fontId="22" fillId="4" borderId="4" xfId="0" applyFont="1" applyFill="1" applyBorder="1" applyAlignment="1">
      <alignment horizontal="center" vertical="center"/>
    </xf>
    <xf numFmtId="0" fontId="22" fillId="4" borderId="8" xfId="0" applyFont="1" applyFill="1" applyBorder="1" applyAlignment="1">
      <alignment horizontal="center" vertical="center"/>
    </xf>
    <xf numFmtId="0" fontId="22" fillId="4" borderId="5" xfId="0" applyFont="1" applyFill="1" applyBorder="1" applyAlignment="1">
      <alignment horizontal="center" vertical="center"/>
    </xf>
    <xf numFmtId="0" fontId="18" fillId="4" borderId="20" xfId="0" applyFont="1" applyFill="1" applyBorder="1" applyAlignment="1">
      <alignment horizontal="left" vertical="center" wrapText="1"/>
    </xf>
    <xf numFmtId="0" fontId="18" fillId="4" borderId="19" xfId="0" applyFont="1" applyFill="1" applyBorder="1" applyAlignment="1">
      <alignment horizontal="left" vertical="center" wrapText="1"/>
    </xf>
    <xf numFmtId="0" fontId="16" fillId="0" borderId="15" xfId="0" applyFont="1" applyBorder="1" applyAlignment="1">
      <alignment horizontal="right" vertical="center" wrapText="1"/>
    </xf>
    <xf numFmtId="0" fontId="16" fillId="0" borderId="25" xfId="0" applyFont="1" applyBorder="1" applyAlignment="1">
      <alignment horizontal="right" vertical="center" wrapText="1"/>
    </xf>
    <xf numFmtId="49" fontId="9" fillId="0" borderId="3" xfId="0" applyNumberFormat="1" applyFont="1" applyBorder="1" applyAlignment="1">
      <alignment horizontal="left" vertical="center"/>
    </xf>
    <xf numFmtId="49" fontId="9" fillId="0" borderId="5" xfId="0" applyNumberFormat="1" applyFont="1" applyBorder="1" applyAlignment="1">
      <alignment horizontal="left" vertical="center"/>
    </xf>
    <xf numFmtId="49" fontId="8" fillId="0" borderId="9" xfId="0" applyNumberFormat="1" applyFont="1" applyBorder="1" applyAlignment="1">
      <alignment horizontal="left" vertical="center"/>
    </xf>
    <xf numFmtId="0" fontId="9" fillId="2" borderId="18" xfId="0" applyFont="1" applyFill="1" applyBorder="1" applyAlignment="1">
      <alignment horizontal="left" vertical="center"/>
    </xf>
    <xf numFmtId="0" fontId="9" fillId="2" borderId="20" xfId="0" applyFont="1" applyFill="1" applyBorder="1" applyAlignment="1">
      <alignment horizontal="left" vertical="center"/>
    </xf>
    <xf numFmtId="0" fontId="9" fillId="2" borderId="19" xfId="0" applyFont="1" applyFill="1" applyBorder="1" applyAlignment="1">
      <alignment horizontal="left" vertical="center"/>
    </xf>
    <xf numFmtId="0" fontId="18" fillId="4" borderId="18"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8" fillId="0" borderId="1" xfId="0" applyFont="1" applyBorder="1" applyAlignment="1">
      <alignment horizontal="left" vertical="top"/>
    </xf>
    <xf numFmtId="0" fontId="18" fillId="4" borderId="8"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8" fillId="0" borderId="18" xfId="0" applyFont="1" applyBorder="1" applyAlignment="1">
      <alignment horizontal="left" vertical="top"/>
    </xf>
    <xf numFmtId="0" fontId="8" fillId="0" borderId="20" xfId="0" applyFont="1" applyBorder="1" applyAlignment="1">
      <alignment horizontal="left" vertical="top"/>
    </xf>
    <xf numFmtId="0" fontId="8" fillId="0" borderId="19" xfId="0" applyFont="1" applyBorder="1" applyAlignment="1">
      <alignment horizontal="left" vertical="top"/>
    </xf>
    <xf numFmtId="0" fontId="8" fillId="0" borderId="18" xfId="0" applyFont="1" applyBorder="1" applyAlignment="1">
      <alignment horizontal="left" vertical="top" wrapText="1"/>
    </xf>
    <xf numFmtId="0" fontId="8" fillId="0" borderId="20" xfId="0" applyFont="1" applyBorder="1" applyAlignment="1">
      <alignment horizontal="left" vertical="top" wrapText="1"/>
    </xf>
    <xf numFmtId="0" fontId="8" fillId="0" borderId="19" xfId="0" applyFont="1" applyBorder="1" applyAlignment="1">
      <alignment horizontal="left" vertical="top" wrapText="1"/>
    </xf>
    <xf numFmtId="0" fontId="18" fillId="4" borderId="15"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6" fillId="2" borderId="2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8" fillId="4" borderId="30" xfId="0" applyFont="1" applyFill="1" applyBorder="1" applyAlignment="1">
      <alignment horizontal="center" vertical="center" wrapText="1"/>
    </xf>
    <xf numFmtId="0" fontId="18" fillId="4" borderId="31" xfId="0" applyFont="1" applyFill="1" applyBorder="1" applyAlignment="1">
      <alignment horizontal="center" vertical="center" wrapText="1"/>
    </xf>
  </cellXfs>
  <cellStyles count="6">
    <cellStyle name="標準" xfId="0" builtinId="0"/>
    <cellStyle name="標準 2" xfId="1" xr:uid="{00000000-0005-0000-0000-000002000000}"/>
    <cellStyle name="標準 2 7" xfId="2" xr:uid="{00000000-0005-0000-0000-000003000000}"/>
    <cellStyle name="標準 2 7 4" xfId="4" xr:uid="{DE6F86D2-C1DD-4541-B1F6-0D38A8DBC998}"/>
    <cellStyle name="標準 39 21 10 31" xfId="3" xr:uid="{00000000-0005-0000-0000-000004000000}"/>
    <cellStyle name="標準 39 21 10 31 2" xfId="5" xr:uid="{CB374E2E-136B-45BA-9574-0C24ABD78B54}"/>
  </cellStyles>
  <dxfs count="34">
    <dxf>
      <font>
        <color rgb="FF9C0006"/>
      </font>
      <fill>
        <patternFill>
          <bgColor rgb="FFFFC7CE"/>
        </patternFill>
      </fill>
    </dxf>
    <dxf>
      <font>
        <color rgb="FF9C0006"/>
      </font>
      <fill>
        <patternFill>
          <bgColor rgb="FFFFC7CE"/>
        </patternFill>
      </fill>
    </dxf>
    <dxf>
      <fill>
        <patternFill>
          <bgColor rgb="FFFFCCCC"/>
        </patternFill>
      </fill>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border outline="0">
        <top style="thin">
          <color theme="5"/>
        </top>
      </border>
    </dxf>
    <dxf>
      <font>
        <b val="0"/>
        <i val="0"/>
        <strike val="0"/>
        <condense val="0"/>
        <extend val="0"/>
        <outline val="0"/>
        <shadow val="0"/>
        <u val="none"/>
        <vertAlign val="baseline"/>
        <sz val="11"/>
        <color theme="1"/>
        <name val="Meiryo UI"/>
        <family val="3"/>
        <charset val="128"/>
        <scheme val="none"/>
      </font>
    </dxf>
    <dxf>
      <font>
        <b/>
        <i val="0"/>
        <strike val="0"/>
        <condense val="0"/>
        <extend val="0"/>
        <outline val="0"/>
        <shadow val="0"/>
        <u val="none"/>
        <vertAlign val="baseline"/>
        <sz val="11"/>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dxf>
    <dxf>
      <border outline="0">
        <top style="thin">
          <color theme="4"/>
        </top>
      </border>
    </dxf>
    <dxf>
      <font>
        <b val="0"/>
        <i val="0"/>
        <strike val="0"/>
        <condense val="0"/>
        <extend val="0"/>
        <outline val="0"/>
        <shadow val="0"/>
        <u val="none"/>
        <vertAlign val="baseline"/>
        <sz val="11"/>
        <color theme="1"/>
        <name val="Meiryo UI"/>
        <family val="3"/>
        <charset val="128"/>
        <scheme val="none"/>
      </font>
    </dxf>
    <dxf>
      <font>
        <b/>
        <i val="0"/>
        <strike val="0"/>
        <condense val="0"/>
        <extend val="0"/>
        <outline val="0"/>
        <shadow val="0"/>
        <u val="none"/>
        <vertAlign val="baseline"/>
        <sz val="11"/>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dxf>
    <dxf>
      <border outline="0">
        <top style="thin">
          <color theme="5"/>
        </top>
      </border>
    </dxf>
    <dxf>
      <font>
        <b val="0"/>
        <i val="0"/>
        <strike val="0"/>
        <condense val="0"/>
        <extend val="0"/>
        <outline val="0"/>
        <shadow val="0"/>
        <u val="none"/>
        <vertAlign val="baseline"/>
        <sz val="11"/>
        <color theme="1"/>
        <name val="Meiryo UI"/>
        <family val="3"/>
        <charset val="128"/>
        <scheme val="none"/>
      </font>
    </dxf>
    <dxf>
      <font>
        <b/>
        <i val="0"/>
        <strike val="0"/>
        <condense val="0"/>
        <extend val="0"/>
        <outline val="0"/>
        <shadow val="0"/>
        <u val="none"/>
        <vertAlign val="baseline"/>
        <sz val="11"/>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dxf>
    <dxf>
      <border outline="0">
        <top style="thin">
          <color theme="4"/>
        </top>
      </border>
    </dxf>
    <dxf>
      <font>
        <b val="0"/>
        <i val="0"/>
        <strike val="0"/>
        <condense val="0"/>
        <extend val="0"/>
        <outline val="0"/>
        <shadow val="0"/>
        <u val="none"/>
        <vertAlign val="baseline"/>
        <sz val="11"/>
        <color theme="1"/>
        <name val="Meiryo UI"/>
        <family val="3"/>
        <charset val="128"/>
        <scheme val="none"/>
      </font>
    </dxf>
    <dxf>
      <font>
        <b/>
        <i val="0"/>
        <strike val="0"/>
        <condense val="0"/>
        <extend val="0"/>
        <outline val="0"/>
        <shadow val="0"/>
        <u val="none"/>
        <vertAlign val="baseline"/>
        <sz val="11"/>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dxf>
    <dxf>
      <border outline="0">
        <top style="thin">
          <color theme="5"/>
        </top>
      </border>
    </dxf>
    <dxf>
      <font>
        <b val="0"/>
        <i val="0"/>
        <strike val="0"/>
        <condense val="0"/>
        <extend val="0"/>
        <outline val="0"/>
        <shadow val="0"/>
        <u val="none"/>
        <vertAlign val="baseline"/>
        <sz val="11"/>
        <color theme="1"/>
        <name val="Meiryo UI"/>
        <family val="3"/>
        <charset val="128"/>
        <scheme val="none"/>
      </font>
    </dxf>
    <dxf>
      <font>
        <b/>
        <i val="0"/>
        <strike val="0"/>
        <condense val="0"/>
        <extend val="0"/>
        <outline val="0"/>
        <shadow val="0"/>
        <u val="none"/>
        <vertAlign val="baseline"/>
        <sz val="11"/>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dxf>
    <dxf>
      <border outline="0">
        <top style="thin">
          <color theme="4"/>
        </top>
      </border>
    </dxf>
    <dxf>
      <font>
        <b val="0"/>
        <i val="0"/>
        <strike val="0"/>
        <condense val="0"/>
        <extend val="0"/>
        <outline val="0"/>
        <shadow val="0"/>
        <u val="none"/>
        <vertAlign val="baseline"/>
        <sz val="11"/>
        <color theme="1"/>
        <name val="Meiryo UI"/>
        <family val="3"/>
        <charset val="128"/>
        <scheme val="none"/>
      </font>
    </dxf>
    <dxf>
      <font>
        <b/>
        <i val="0"/>
        <strike val="0"/>
        <condense val="0"/>
        <extend val="0"/>
        <outline val="0"/>
        <shadow val="0"/>
        <u val="none"/>
        <vertAlign val="baseline"/>
        <sz val="11"/>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Meiryo UI"/>
        <family val="3"/>
        <charset val="128"/>
        <scheme val="none"/>
      </font>
    </dxf>
    <dxf>
      <border outline="0">
        <top style="thin">
          <color theme="5"/>
        </top>
      </border>
    </dxf>
    <dxf>
      <font>
        <b val="0"/>
        <i val="0"/>
        <strike val="0"/>
        <condense val="0"/>
        <extend val="0"/>
        <outline val="0"/>
        <shadow val="0"/>
        <u val="none"/>
        <vertAlign val="baseline"/>
        <sz val="11"/>
        <color theme="1"/>
        <name val="Meiryo UI"/>
        <family val="3"/>
        <charset val="128"/>
        <scheme val="none"/>
      </font>
    </dxf>
    <dxf>
      <font>
        <b/>
        <i val="0"/>
        <strike val="0"/>
        <condense val="0"/>
        <extend val="0"/>
        <outline val="0"/>
        <shadow val="0"/>
        <u val="none"/>
        <vertAlign val="baseline"/>
        <sz val="11"/>
        <color theme="1"/>
        <name val="Meiryo UI"/>
        <family val="3"/>
        <charset val="128"/>
        <scheme val="none"/>
      </font>
      <numFmt numFmtId="0" formatCode="General"/>
      <alignment horizontal="general" vertical="center" textRotation="0" wrapText="0" indent="0" justifyLastLine="0" shrinkToFit="0" readingOrder="0"/>
    </dxf>
  </dxfs>
  <tableStyles count="0" defaultTableStyle="TableStyleMedium9" defaultPivotStyle="PivotStyleLight16"/>
  <colors>
    <mruColors>
      <color rgb="FFFFCCCC"/>
      <color rgb="FFE5FDBF"/>
      <color rgb="FFFFFF99"/>
      <color rgb="FFCCFFFF"/>
      <color rgb="FFEAEAE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53" lockText="1" noThreeD="1"/>
</file>

<file path=xl/ctrlProps/ctrlProp2.xml><?xml version="1.0" encoding="utf-8"?>
<formControlPr xmlns="http://schemas.microsoft.com/office/spreadsheetml/2009/9/main" objectType="CheckBox" fmlaLink="$A$54" lockText="1" noThreeD="1"/>
</file>

<file path=xl/ctrlProps/ctrlProp3.xml><?xml version="1.0" encoding="utf-8"?>
<formControlPr xmlns="http://schemas.microsoft.com/office/spreadsheetml/2009/9/main" objectType="CheckBox" fmlaLink="$A$55"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home.nims.go.jp/intra/office/keiei/0ej007000001c3m9.html"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52</xdr:row>
          <xdr:rowOff>0</xdr:rowOff>
        </xdr:from>
        <xdr:to>
          <xdr:col>1</xdr:col>
          <xdr:colOff>19050</xdr:colOff>
          <xdr:row>52</xdr:row>
          <xdr:rowOff>247650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0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53</xdr:row>
          <xdr:rowOff>0</xdr:rowOff>
        </xdr:from>
        <xdr:to>
          <xdr:col>1</xdr:col>
          <xdr:colOff>19050</xdr:colOff>
          <xdr:row>53</xdr:row>
          <xdr:rowOff>247650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0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54</xdr:row>
          <xdr:rowOff>0</xdr:rowOff>
        </xdr:from>
        <xdr:to>
          <xdr:col>1</xdr:col>
          <xdr:colOff>19050</xdr:colOff>
          <xdr:row>54</xdr:row>
          <xdr:rowOff>247650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0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285750</xdr:colOff>
      <xdr:row>19</xdr:row>
      <xdr:rowOff>142876</xdr:rowOff>
    </xdr:from>
    <xdr:to>
      <xdr:col>22</xdr:col>
      <xdr:colOff>623575</xdr:colOff>
      <xdr:row>24</xdr:row>
      <xdr:rowOff>219076</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7353300" y="8248651"/>
          <a:ext cx="3766825" cy="1276350"/>
        </a:xfrm>
        <a:prstGeom prst="wedgeRoundRectCallout">
          <a:avLst>
            <a:gd name="adj1" fmla="val -61259"/>
            <a:gd name="adj2" fmla="val -40955"/>
            <a:gd name="adj3" fmla="val 16667"/>
          </a:avLst>
        </a:prstGeom>
        <a:effectLst>
          <a:glow rad="101600">
            <a:schemeClr val="bg1">
              <a:alpha val="60000"/>
            </a:schemeClr>
          </a:glow>
        </a:effectLst>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r>
            <a:rPr kumimoji="1" lang="ja-JP" altLang="ja-JP" sz="1000" u="sng">
              <a:solidFill>
                <a:sysClr val="windowText" lastClr="000000"/>
              </a:solidFill>
              <a:effectLst/>
              <a:latin typeface="+mn-lt"/>
              <a:ea typeface="+mn-ea"/>
              <a:cs typeface="+mn-cs"/>
            </a:rPr>
            <a:t>「実施体制」</a:t>
          </a:r>
          <a:r>
            <a:rPr kumimoji="1" lang="ja-JP" altLang="en-US" sz="1000" u="sng">
              <a:solidFill>
                <a:sysClr val="windowText" lastClr="000000"/>
              </a:solidFill>
              <a:effectLst/>
              <a:latin typeface="+mn-lt"/>
              <a:ea typeface="+mn-ea"/>
              <a:cs typeface="+mn-cs"/>
            </a:rPr>
            <a:t>の</a:t>
          </a:r>
          <a:r>
            <a:rPr kumimoji="1" lang="ja-JP" altLang="ja-JP" sz="1000" u="sng">
              <a:solidFill>
                <a:sysClr val="windowText" lastClr="000000"/>
              </a:solidFill>
              <a:effectLst/>
              <a:latin typeface="+mn-lt"/>
              <a:ea typeface="+mn-ea"/>
              <a:cs typeface="+mn-cs"/>
            </a:rPr>
            <a:t>行を追加する場合</a:t>
          </a:r>
          <a:endParaRPr lang="ja-JP" altLang="ja-JP" sz="1000">
            <a:solidFill>
              <a:sysClr val="windowText" lastClr="000000"/>
            </a:solidFill>
            <a:effectLst/>
          </a:endParaRPr>
        </a:p>
        <a:p>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a:t>
          </a:r>
          <a:r>
            <a:rPr kumimoji="1" lang="en-US" altLang="ja-JP" sz="1000">
              <a:solidFill>
                <a:sysClr val="windowText" lastClr="000000"/>
              </a:solidFill>
              <a:effectLst/>
              <a:latin typeface="+mn-lt"/>
              <a:ea typeface="+mn-ea"/>
              <a:cs typeface="+mn-cs"/>
            </a:rPr>
            <a:t>23</a:t>
          </a:r>
          <a:r>
            <a:rPr kumimoji="1" lang="ja-JP" altLang="ja-JP" sz="1000">
              <a:solidFill>
                <a:sysClr val="windowText" lastClr="000000"/>
              </a:solidFill>
              <a:effectLst/>
              <a:latin typeface="+mn-lt"/>
              <a:ea typeface="+mn-ea"/>
              <a:cs typeface="+mn-cs"/>
            </a:rPr>
            <a:t>行目を選択して「コピー」</a:t>
          </a:r>
          <a:endParaRPr lang="ja-JP" altLang="ja-JP" sz="1000">
            <a:solidFill>
              <a:sysClr val="windowText" lastClr="000000"/>
            </a:solidFill>
            <a:effectLst/>
          </a:endParaRPr>
        </a:p>
        <a:p>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②「ホーム」タブの「挿入」ボタンを押す</a:t>
          </a:r>
          <a:endParaRPr lang="ja-JP" altLang="ja-JP" sz="1000">
            <a:solidFill>
              <a:sysClr val="windowText" lastClr="000000"/>
            </a:solidFill>
            <a:effectLst/>
          </a:endParaRPr>
        </a:p>
        <a:p>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灰色のセルは自動入力です。</a:t>
          </a:r>
          <a:endParaRPr lang="ja-JP" altLang="ja-JP" sz="1000">
            <a:solidFill>
              <a:sysClr val="windowText" lastClr="000000"/>
            </a:solidFill>
            <a:effectLst/>
          </a:endParaRPr>
        </a:p>
        <a:p>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行の追加等で自動計算がずれる可能性があるので、</a:t>
          </a:r>
          <a:r>
            <a:rPr kumimoji="1" lang="ja-JP" altLang="ja-JP" sz="1000" b="1">
              <a:solidFill>
                <a:sysClr val="windowText" lastClr="000000"/>
              </a:solidFill>
              <a:effectLst/>
              <a:latin typeface="+mn-lt"/>
              <a:ea typeface="+mn-ea"/>
              <a:cs typeface="+mn-cs"/>
            </a:rPr>
            <a:t>入力後は合計人数を確認してください。</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xdr:twoCellAnchor>
  <xdr:twoCellAnchor>
    <xdr:from>
      <xdr:col>15</xdr:col>
      <xdr:colOff>285750</xdr:colOff>
      <xdr:row>40</xdr:row>
      <xdr:rowOff>38101</xdr:rowOff>
    </xdr:from>
    <xdr:to>
      <xdr:col>22</xdr:col>
      <xdr:colOff>681975</xdr:colOff>
      <xdr:row>45</xdr:row>
      <xdr:rowOff>190501</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7353300" y="13782676"/>
          <a:ext cx="3825225" cy="1390650"/>
        </a:xfrm>
        <a:prstGeom prst="wedgeRoundRectCallout">
          <a:avLst>
            <a:gd name="adj1" fmla="val -63083"/>
            <a:gd name="adj2" fmla="val -45064"/>
            <a:gd name="adj3" fmla="val 16667"/>
          </a:avLst>
        </a:prstGeom>
        <a:effectLst>
          <a:glow rad="101600">
            <a:schemeClr val="bg1">
              <a:alpha val="60000"/>
            </a:schemeClr>
          </a:glow>
        </a:effectLst>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r>
            <a:rPr kumimoji="1" lang="ja-JP" altLang="ja-JP" sz="1000" u="sng">
              <a:solidFill>
                <a:schemeClr val="dk1"/>
              </a:solidFill>
              <a:effectLst/>
              <a:latin typeface="+mn-lt"/>
              <a:ea typeface="+mn-ea"/>
              <a:cs typeface="+mn-cs"/>
            </a:rPr>
            <a:t>利用する宿泊施設</a:t>
          </a:r>
          <a:endParaRPr lang="ja-JP" altLang="ja-JP" sz="1000">
            <a:effectLst/>
          </a:endParaRPr>
        </a:p>
        <a:p>
          <a:r>
            <a:rPr kumimoji="1" lang="ja-JP" altLang="ja-JP" sz="1000" b="1">
              <a:solidFill>
                <a:schemeClr val="dk1"/>
              </a:solidFill>
              <a:effectLst/>
              <a:latin typeface="+mn-lt"/>
              <a:ea typeface="+mn-ea"/>
              <a:cs typeface="+mn-cs"/>
            </a:rPr>
            <a:t>ドロップダウン</a:t>
          </a:r>
          <a:r>
            <a:rPr kumimoji="1" lang="ja-JP" altLang="ja-JP" sz="1000">
              <a:solidFill>
                <a:schemeClr val="dk1"/>
              </a:solidFill>
              <a:effectLst/>
              <a:latin typeface="+mn-lt"/>
              <a:ea typeface="+mn-ea"/>
              <a:cs typeface="+mn-cs"/>
            </a:rPr>
            <a:t>から選択してください。概算額が自動入力されます。額が分かる場合は手打ち修正</a:t>
          </a:r>
          <a:r>
            <a:rPr kumimoji="1" lang="en-US" altLang="ja-JP" sz="1000">
              <a:solidFill>
                <a:schemeClr val="dk1"/>
              </a:solidFill>
              <a:effectLst/>
              <a:latin typeface="+mn-lt"/>
              <a:ea typeface="+mn-ea"/>
              <a:cs typeface="+mn-cs"/>
            </a:rPr>
            <a:t>OK</a:t>
          </a:r>
          <a:r>
            <a:rPr kumimoji="1" lang="ja-JP" altLang="en-US" sz="1000">
              <a:solidFill>
                <a:schemeClr val="dk1"/>
              </a:solidFill>
              <a:effectLst/>
              <a:latin typeface="+mn-lt"/>
              <a:ea typeface="+mn-ea"/>
              <a:cs typeface="+mn-cs"/>
            </a:rPr>
            <a:t>です</a:t>
          </a:r>
          <a:r>
            <a:rPr kumimoji="1" lang="ja-JP" altLang="ja-JP" sz="1000">
              <a:solidFill>
                <a:schemeClr val="dk1"/>
              </a:solidFill>
              <a:effectLst/>
              <a:latin typeface="+mn-lt"/>
              <a:ea typeface="+mn-ea"/>
              <a:cs typeface="+mn-cs"/>
            </a:rPr>
            <a:t>。</a:t>
          </a:r>
          <a:endParaRPr lang="ja-JP" altLang="ja-JP" sz="1000">
            <a:effectLst/>
          </a:endParaRPr>
        </a:p>
        <a:p>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ホテル</a:t>
          </a:r>
          <a:r>
            <a:rPr kumimoji="1" lang="en-US" altLang="ja-JP" sz="1000">
              <a:solidFill>
                <a:schemeClr val="dk1"/>
              </a:solidFill>
              <a:effectLst/>
              <a:latin typeface="+mn-lt"/>
              <a:ea typeface="+mn-ea"/>
              <a:cs typeface="+mn-cs"/>
            </a:rPr>
            <a:t>1</a:t>
          </a:r>
          <a:r>
            <a:rPr kumimoji="1" lang="ja-JP" altLang="ja-JP" sz="1000">
              <a:solidFill>
                <a:schemeClr val="dk1"/>
              </a:solidFill>
              <a:effectLst/>
              <a:latin typeface="+mn-lt"/>
              <a:ea typeface="+mn-ea"/>
              <a:cs typeface="+mn-cs"/>
            </a:rPr>
            <a:t>万円／泊</a:t>
          </a:r>
          <a:endParaRPr lang="ja-JP" altLang="ja-JP" sz="1000">
            <a:effectLst/>
          </a:endParaRPr>
        </a:p>
        <a:p>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二の宮ハウス</a:t>
          </a:r>
          <a:r>
            <a:rPr kumimoji="1" lang="en-US" altLang="ja-JP" sz="1000">
              <a:solidFill>
                <a:schemeClr val="dk1"/>
              </a:solidFill>
              <a:effectLst/>
              <a:latin typeface="+mn-lt"/>
              <a:ea typeface="+mn-ea"/>
              <a:cs typeface="+mn-cs"/>
            </a:rPr>
            <a:t>3,000</a:t>
          </a:r>
          <a:r>
            <a:rPr kumimoji="1" lang="ja-JP" altLang="ja-JP" sz="1000">
              <a:solidFill>
                <a:schemeClr val="dk1"/>
              </a:solidFill>
              <a:effectLst/>
              <a:latin typeface="+mn-lt"/>
              <a:ea typeface="+mn-ea"/>
              <a:cs typeface="+mn-cs"/>
            </a:rPr>
            <a:t>円／日</a:t>
          </a:r>
          <a:endParaRPr lang="ja-JP" altLang="ja-JP" sz="1000">
            <a:effectLst/>
          </a:endParaRPr>
        </a:p>
        <a:p>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ウィークリー </a:t>
          </a:r>
          <a:r>
            <a:rPr kumimoji="1" lang="en-US" altLang="ja-JP" sz="1000">
              <a:solidFill>
                <a:schemeClr val="dk1"/>
              </a:solidFill>
              <a:effectLst/>
              <a:latin typeface="+mn-lt"/>
              <a:ea typeface="+mn-ea"/>
              <a:cs typeface="+mn-cs"/>
            </a:rPr>
            <a:t>4,000</a:t>
          </a:r>
          <a:r>
            <a:rPr kumimoji="1" lang="ja-JP" altLang="ja-JP" sz="1000">
              <a:solidFill>
                <a:schemeClr val="dk1"/>
              </a:solidFill>
              <a:effectLst/>
              <a:latin typeface="+mn-lt"/>
              <a:ea typeface="+mn-ea"/>
              <a:cs typeface="+mn-cs"/>
            </a:rPr>
            <a:t>円／泊</a:t>
          </a:r>
          <a:endParaRPr lang="ja-JP" altLang="ja-JP" sz="1000">
            <a:effectLst/>
          </a:endParaRPr>
        </a:p>
        <a:p>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ビジネスホテル</a:t>
          </a:r>
          <a:r>
            <a:rPr kumimoji="1" lang="en-US" altLang="ja-JP" sz="1000">
              <a:solidFill>
                <a:schemeClr val="dk1"/>
              </a:solidFill>
              <a:effectLst/>
              <a:latin typeface="+mn-lt"/>
              <a:ea typeface="+mn-ea"/>
              <a:cs typeface="+mn-cs"/>
            </a:rPr>
            <a:t>5,000</a:t>
          </a:r>
          <a:r>
            <a:rPr kumimoji="1" lang="ja-JP" altLang="ja-JP" sz="1000">
              <a:solidFill>
                <a:schemeClr val="dk1"/>
              </a:solidFill>
              <a:effectLst/>
              <a:latin typeface="+mn-lt"/>
              <a:ea typeface="+mn-ea"/>
              <a:cs typeface="+mn-cs"/>
            </a:rPr>
            <a:t>円／泊</a:t>
          </a:r>
          <a:endParaRPr kumimoji="1" lang="ja-JP" altLang="en-US" sz="1000">
            <a:solidFill>
              <a:sysClr val="windowText" lastClr="000000"/>
            </a:solidFill>
          </a:endParaRPr>
        </a:p>
      </xdr:txBody>
    </xdr:sp>
    <xdr:clientData/>
  </xdr:twoCellAnchor>
  <xdr:twoCellAnchor>
    <xdr:from>
      <xdr:col>15</xdr:col>
      <xdr:colOff>285750</xdr:colOff>
      <xdr:row>55</xdr:row>
      <xdr:rowOff>28576</xdr:rowOff>
    </xdr:from>
    <xdr:to>
      <xdr:col>22</xdr:col>
      <xdr:colOff>667375</xdr:colOff>
      <xdr:row>58</xdr:row>
      <xdr:rowOff>409575</xdr:rowOff>
    </xdr:to>
    <xdr:sp macro="" textlink="">
      <xdr:nvSpPr>
        <xdr:cNvPr id="14" name="角丸四角形吹き出し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7353300" y="21516976"/>
          <a:ext cx="3810625" cy="1142999"/>
        </a:xfrm>
        <a:prstGeom prst="wedgeRoundRectCallout">
          <a:avLst>
            <a:gd name="adj1" fmla="val -61867"/>
            <a:gd name="adj2" fmla="val -38879"/>
            <a:gd name="adj3" fmla="val 16667"/>
          </a:avLst>
        </a:prstGeom>
        <a:effectLst>
          <a:glow rad="101600">
            <a:schemeClr val="bg1">
              <a:alpha val="60000"/>
            </a:schemeClr>
          </a:glow>
        </a:effectLst>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kumimoji="1" lang="ja-JP" altLang="ja-JP" sz="1100" u="sng">
              <a:solidFill>
                <a:schemeClr val="dk1"/>
              </a:solidFill>
              <a:effectLst/>
              <a:latin typeface="+mn-lt"/>
              <a:ea typeface="+mn-ea"/>
              <a:cs typeface="+mn-cs"/>
            </a:rPr>
            <a:t>「</a:t>
          </a:r>
          <a:r>
            <a:rPr kumimoji="1" lang="en-US" altLang="ja-JP" sz="1100" u="sng">
              <a:solidFill>
                <a:schemeClr val="dk1"/>
              </a:solidFill>
              <a:effectLst/>
              <a:latin typeface="+mn-lt"/>
              <a:ea typeface="+mn-ea"/>
              <a:cs typeface="+mn-cs"/>
            </a:rPr>
            <a:t>NIMS</a:t>
          </a:r>
          <a:r>
            <a:rPr kumimoji="1" lang="ja-JP" altLang="ja-JP" sz="1100" u="sng">
              <a:solidFill>
                <a:schemeClr val="dk1"/>
              </a:solidFill>
              <a:effectLst/>
              <a:latin typeface="+mn-lt"/>
              <a:ea typeface="+mn-ea"/>
              <a:cs typeface="+mn-cs"/>
            </a:rPr>
            <a:t>内公募申請状況」</a:t>
          </a:r>
          <a:endParaRPr lang="ja-JP" altLang="ja-JP" sz="1000">
            <a:effectLst/>
          </a:endParaRPr>
        </a:p>
        <a:p>
          <a:r>
            <a:rPr kumimoji="1" lang="ja-JP" altLang="en-US" sz="1100">
              <a:solidFill>
                <a:schemeClr val="dk1"/>
              </a:solidFill>
              <a:effectLst/>
              <a:latin typeface="+mn-lt"/>
              <a:ea typeface="+mn-ea"/>
              <a:cs typeface="+mn-cs"/>
            </a:rPr>
            <a:t>複数件ある場合は行を追加してください。</a:t>
          </a:r>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NIMS</a:t>
          </a:r>
          <a:r>
            <a:rPr kumimoji="1" lang="ja-JP" altLang="ja-JP" sz="1100">
              <a:solidFill>
                <a:schemeClr val="dk1"/>
              </a:solidFill>
              <a:effectLst/>
              <a:latin typeface="+mn-lt"/>
              <a:ea typeface="+mn-ea"/>
              <a:cs typeface="+mn-cs"/>
            </a:rPr>
            <a:t>内公募の参考：経営戦略室</a:t>
          </a:r>
          <a:r>
            <a:rPr kumimoji="1" lang="en-US" altLang="ja-JP" sz="1100">
              <a:solidFill>
                <a:schemeClr val="dk1"/>
              </a:solidFill>
              <a:effectLst/>
              <a:latin typeface="+mn-lt"/>
              <a:ea typeface="+mn-ea"/>
              <a:cs typeface="+mn-cs"/>
            </a:rPr>
            <a:t>HP</a:t>
          </a:r>
          <a:endParaRPr lang="ja-JP" altLang="ja-JP" sz="1000">
            <a:effectLst/>
          </a:endParaRPr>
        </a:p>
        <a:p>
          <a:r>
            <a:rPr kumimoji="1" lang="en-US" altLang="ja-JP" sz="1100">
              <a:solidFill>
                <a:schemeClr val="dk1"/>
              </a:solidFill>
              <a:effectLst/>
              <a:latin typeface="+mn-lt"/>
              <a:ea typeface="+mn-ea"/>
              <a:cs typeface="+mn-cs"/>
            </a:rPr>
            <a:t>http://home.nims.go.jp/intra/office/keiei/0ej007000001c3m9.html</a:t>
          </a:r>
          <a:endParaRPr lang="ja-JP" altLang="ja-JP" sz="1000">
            <a:effectLst/>
          </a:endParaRPr>
        </a:p>
      </xdr:txBody>
    </xdr:sp>
    <xdr:clientData/>
  </xdr:twoCellAnchor>
  <xdr:twoCellAnchor>
    <xdr:from>
      <xdr:col>15</xdr:col>
      <xdr:colOff>285750</xdr:colOff>
      <xdr:row>29</xdr:row>
      <xdr:rowOff>85726</xdr:rowOff>
    </xdr:from>
    <xdr:to>
      <xdr:col>22</xdr:col>
      <xdr:colOff>638175</xdr:colOff>
      <xdr:row>30</xdr:row>
      <xdr:rowOff>228600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7353300" y="11058526"/>
          <a:ext cx="3781425" cy="390524"/>
        </a:xfrm>
        <a:prstGeom prst="wedgeRoundRectCallout">
          <a:avLst>
            <a:gd name="adj1" fmla="val -60347"/>
            <a:gd name="adj2" fmla="val -42943"/>
            <a:gd name="adj3" fmla="val 16667"/>
          </a:avLst>
        </a:prstGeom>
        <a:effectLst>
          <a:glow rad="101600">
            <a:schemeClr val="bg1">
              <a:alpha val="60000"/>
            </a:schemeClr>
          </a:glow>
        </a:effectLst>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r>
            <a:rPr lang="ja-JP" altLang="en-US" sz="1000" u="none">
              <a:effectLst/>
            </a:rPr>
            <a:t>日帰りの場合は</a:t>
          </a:r>
          <a:r>
            <a:rPr lang="en-US" altLang="ja-JP" sz="1000" u="none">
              <a:effectLst/>
            </a:rPr>
            <a:t>0</a:t>
          </a:r>
          <a:r>
            <a:rPr lang="ja-JP" altLang="en-US" sz="1000" u="none">
              <a:effectLst/>
            </a:rPr>
            <a:t>泊</a:t>
          </a:r>
          <a:r>
            <a:rPr lang="en-US" altLang="ja-JP" sz="1000" u="none">
              <a:effectLst/>
            </a:rPr>
            <a:t>1</a:t>
          </a:r>
          <a:r>
            <a:rPr lang="ja-JP" altLang="en-US" sz="1000" u="none">
              <a:effectLst/>
            </a:rPr>
            <a:t>日とご記入ください。</a:t>
          </a:r>
          <a:endParaRPr lang="ja-JP" altLang="ja-JP" sz="1000" u="none">
            <a:effectLst/>
          </a:endParaRPr>
        </a:p>
      </xdr:txBody>
    </xdr:sp>
    <xdr:clientData/>
  </xdr:twoCellAnchor>
  <xdr:twoCellAnchor>
    <xdr:from>
      <xdr:col>14</xdr:col>
      <xdr:colOff>200024</xdr:colOff>
      <xdr:row>3</xdr:row>
      <xdr:rowOff>161925</xdr:rowOff>
    </xdr:from>
    <xdr:to>
      <xdr:col>17</xdr:col>
      <xdr:colOff>285750</xdr:colOff>
      <xdr:row>7</xdr:row>
      <xdr:rowOff>304800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924674" y="885825"/>
          <a:ext cx="1800226" cy="1171575"/>
        </a:xfrm>
        <a:prstGeom prst="roundRect">
          <a:avLst/>
        </a:prstGeom>
        <a:noFill/>
        <a:ln w="57150">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219075</xdr:colOff>
      <xdr:row>8</xdr:row>
      <xdr:rowOff>47626</xdr:rowOff>
    </xdr:from>
    <xdr:to>
      <xdr:col>21</xdr:col>
      <xdr:colOff>581025</xdr:colOff>
      <xdr:row>13</xdr:row>
      <xdr:rowOff>0</xdr:rowOff>
    </xdr:to>
    <xdr:sp macro="" textlink="">
      <xdr:nvSpPr>
        <xdr:cNvPr id="11" name="角丸四角形吹き出し 3">
          <a:extLst>
            <a:ext uri="{FF2B5EF4-FFF2-40B4-BE49-F238E27FC236}">
              <a16:creationId xmlns:a16="http://schemas.microsoft.com/office/drawing/2014/main" id="{00000000-0008-0000-0000-00000B000000}"/>
            </a:ext>
          </a:extLst>
        </xdr:cNvPr>
        <xdr:cNvSpPr/>
      </xdr:nvSpPr>
      <xdr:spPr>
        <a:xfrm>
          <a:off x="6384925" y="2149476"/>
          <a:ext cx="3187700" cy="1222374"/>
        </a:xfrm>
        <a:prstGeom prst="wedgeRoundRectCallout">
          <a:avLst>
            <a:gd name="adj1" fmla="val -29476"/>
            <a:gd name="adj2" fmla="val -84985"/>
            <a:gd name="adj3" fmla="val 16667"/>
          </a:avLst>
        </a:prstGeom>
        <a:effectLst>
          <a:glow rad="101600">
            <a:schemeClr val="bg1">
              <a:alpha val="60000"/>
            </a:schemeClr>
          </a:glow>
        </a:effectLst>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r>
            <a:rPr kumimoji="1" lang="ja-JP" altLang="en-US" sz="1000" b="1" u="sng">
              <a:solidFill>
                <a:sysClr val="windowText" lastClr="000000"/>
              </a:solidFill>
              <a:effectLst/>
              <a:latin typeface="+mn-lt"/>
              <a:ea typeface="+mn-ea"/>
              <a:cs typeface="+mn-cs"/>
            </a:rPr>
            <a:t>継続課題の場合</a:t>
          </a:r>
          <a:endParaRPr kumimoji="1" lang="en-US" altLang="ja-JP" sz="1000" b="1" u="sng">
            <a:solidFill>
              <a:sysClr val="windowText" lastClr="000000"/>
            </a:solidFill>
            <a:effectLst/>
            <a:latin typeface="+mn-lt"/>
            <a:ea typeface="+mn-ea"/>
            <a:cs typeface="+mn-cs"/>
          </a:endParaRPr>
        </a:p>
        <a:p>
          <a:r>
            <a:rPr kumimoji="1" lang="ja-JP" altLang="en-US" sz="1000">
              <a:solidFill>
                <a:sysClr val="windowText" lastClr="000000"/>
              </a:solidFill>
              <a:effectLst/>
              <a:latin typeface="+mn-lt"/>
              <a:ea typeface="+mn-ea"/>
              <a:cs typeface="+mn-cs"/>
            </a:rPr>
            <a:t>　過去の課題の</a:t>
          </a:r>
          <a:r>
            <a:rPr kumimoji="1" lang="en-US" altLang="ja-JP" sz="1000">
              <a:solidFill>
                <a:sysClr val="windowText" lastClr="000000"/>
              </a:solidFill>
              <a:effectLst/>
              <a:latin typeface="+mn-lt"/>
              <a:ea typeface="+mn-ea"/>
              <a:cs typeface="+mn-cs"/>
            </a:rPr>
            <a:t>ID</a:t>
          </a:r>
          <a:r>
            <a:rPr kumimoji="1" lang="ja-JP" altLang="en-US" sz="1000">
              <a:solidFill>
                <a:sysClr val="windowText" lastClr="000000"/>
              </a:solidFill>
              <a:effectLst/>
              <a:latin typeface="+mn-lt"/>
              <a:ea typeface="+mn-ea"/>
              <a:cs typeface="+mn-cs"/>
            </a:rPr>
            <a:t>を入力すると申込書に自動入力されます。</a:t>
          </a:r>
          <a:endParaRPr kumimoji="1" lang="en-US" altLang="ja-JP" sz="1000">
            <a:solidFill>
              <a:sysClr val="windowText" lastClr="000000"/>
            </a:solidFill>
            <a:effectLst/>
            <a:latin typeface="+mn-lt"/>
            <a:ea typeface="+mn-ea"/>
            <a:cs typeface="+mn-cs"/>
          </a:endParaRPr>
        </a:p>
        <a:p>
          <a:r>
            <a:rPr kumimoji="1" lang="ja-JP" altLang="en-US" sz="1000">
              <a:solidFill>
                <a:sysClr val="windowText" lastClr="000000"/>
              </a:solidFill>
            </a:rPr>
            <a:t>　</a:t>
          </a:r>
          <a:r>
            <a:rPr kumimoji="1" lang="en-US" altLang="ja-JP" sz="1000">
              <a:solidFill>
                <a:sysClr val="windowText" lastClr="000000"/>
              </a:solidFill>
            </a:rPr>
            <a:t>ID</a:t>
          </a:r>
          <a:r>
            <a:rPr kumimoji="1" lang="ja-JP" altLang="en-US" sz="1000">
              <a:solidFill>
                <a:sysClr val="windowText" lastClr="000000"/>
              </a:solidFill>
            </a:rPr>
            <a:t>が分からない場合や内容に修正が必要な場合は手打ちでご入力ください。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146050</xdr:colOff>
      <xdr:row>20</xdr:row>
      <xdr:rowOff>146049</xdr:rowOff>
    </xdr:from>
    <xdr:to>
      <xdr:col>2</xdr:col>
      <xdr:colOff>2241550</xdr:colOff>
      <xdr:row>35</xdr:row>
      <xdr:rowOff>126999</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2178050" y="3956049"/>
          <a:ext cx="3968750" cy="2838450"/>
        </a:xfrm>
        <a:prstGeom prst="roundRect">
          <a:avLst>
            <a:gd name="adj" fmla="val 10463"/>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ja-JP" altLang="en-US" sz="1100" b="1"/>
            <a:t>■項目を削除する</a:t>
          </a:r>
        </a:p>
        <a:p>
          <a:pPr algn="l"/>
          <a:r>
            <a:rPr kumimoji="1" lang="ja-JP" altLang="en-US" sz="1100"/>
            <a:t>①該当セルを右クリック</a:t>
          </a:r>
        </a:p>
        <a:p>
          <a:pPr algn="l"/>
          <a:r>
            <a:rPr kumimoji="1" lang="ja-JP" altLang="en-US" sz="1100"/>
            <a:t>②削除＞テーブルの行</a:t>
          </a:r>
        </a:p>
        <a:p>
          <a:pPr algn="l"/>
          <a:endParaRPr kumimoji="1" lang="ja-JP" altLang="en-US" sz="1100"/>
        </a:p>
        <a:p>
          <a:pPr algn="l"/>
          <a:r>
            <a:rPr kumimoji="1" lang="ja-JP" altLang="en-US" sz="1100" b="1"/>
            <a:t>■項目を追加する</a:t>
          </a:r>
        </a:p>
        <a:p>
          <a:pPr algn="l"/>
          <a:r>
            <a:rPr kumimoji="1" lang="ja-JP" altLang="en-US" sz="1100"/>
            <a:t>①追加したい箇所の</a:t>
          </a:r>
          <a:r>
            <a:rPr kumimoji="1" lang="en-US" altLang="ja-JP" sz="1100"/>
            <a:t>1</a:t>
          </a:r>
          <a:r>
            <a:rPr kumimoji="1" lang="ja-JP" altLang="en-US" sz="1100"/>
            <a:t>行下のセルで</a:t>
          </a:r>
          <a:r>
            <a:rPr kumimoji="1" lang="en-US" altLang="ja-JP" sz="1100"/>
            <a:t>"ctr"</a:t>
          </a:r>
          <a:r>
            <a:rPr kumimoji="1" lang="ja-JP" altLang="en-US" sz="1100"/>
            <a:t>と</a:t>
          </a:r>
          <a:r>
            <a:rPr kumimoji="1" lang="en-US" altLang="ja-JP" sz="1100"/>
            <a:t>"+"</a:t>
          </a:r>
          <a:r>
            <a:rPr kumimoji="1" lang="ja-JP" altLang="en-US" sz="1100"/>
            <a:t>を押下</a:t>
          </a:r>
        </a:p>
        <a:p>
          <a:pPr algn="l"/>
          <a:endParaRPr kumimoji="1" lang="ja-JP" altLang="en-US" sz="1100"/>
        </a:p>
        <a:p>
          <a:pPr algn="l"/>
          <a:r>
            <a:rPr kumimoji="1" lang="ja-JP" altLang="en-US" sz="1100" b="1"/>
            <a:t>■拠点名を変更する</a:t>
          </a:r>
          <a:endParaRPr kumimoji="1" lang="en-US" altLang="ja-JP" sz="1100" b="1"/>
        </a:p>
        <a:p>
          <a:pPr algn="l"/>
          <a:r>
            <a:rPr kumimoji="1" lang="ja-JP" altLang="en-US" sz="1100"/>
            <a:t>①「数式」タブ＞名前の管理</a:t>
          </a:r>
        </a:p>
        <a:p>
          <a:pPr algn="l"/>
          <a:r>
            <a:rPr kumimoji="1" lang="ja-JP" altLang="en-US" sz="1100"/>
            <a:t>②変更前の名前となっている項目を選択＞編集</a:t>
          </a:r>
        </a:p>
        <a:p>
          <a:r>
            <a:rPr kumimoji="1" lang="ja-JP" altLang="en-US" sz="1100"/>
            <a:t>③変更後の拠点名と同じ名前に変更</a:t>
          </a:r>
          <a:endParaRPr lang="ja-JP" altLang="ja-JP">
            <a:effectLst/>
          </a:endParaRPr>
        </a:p>
        <a:p>
          <a:endParaRPr kumimoji="1" lang="en-US" altLang="ja-JP" sz="1100" b="1">
            <a:solidFill>
              <a:schemeClr val="lt1"/>
            </a:solidFill>
            <a:effectLst/>
            <a:latin typeface="+mn-lt"/>
            <a:ea typeface="+mn-ea"/>
            <a:cs typeface="+mn-cs"/>
          </a:endParaRPr>
        </a:p>
        <a:p>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参考サイト</a:t>
          </a:r>
          <a:endParaRPr kumimoji="1" lang="en-US" altLang="ja-JP" sz="1100" b="1">
            <a:solidFill>
              <a:schemeClr val="lt1"/>
            </a:solidFill>
            <a:effectLst/>
            <a:latin typeface="+mn-lt"/>
            <a:ea typeface="+mn-ea"/>
            <a:cs typeface="+mn-cs"/>
          </a:endParaRPr>
        </a:p>
        <a:p>
          <a:r>
            <a:rPr lang="en-US" altLang="ja-JP">
              <a:effectLst/>
            </a:rPr>
            <a:t>https://www.becoolusers.com/excel/indirect-list.html</a:t>
          </a:r>
          <a:endParaRPr lang="ja-JP" altLang="ja-JP">
            <a:effectLst/>
          </a:endParaRPr>
        </a:p>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97AB73-8404-4458-8E6A-5DE98D674E91}" name="テーブル2" displayName="テーブル2" ref="A2:A33" totalsRowShown="0" headerRowDxfId="33" dataDxfId="32" tableBorderDxfId="31" headerRowCellStyle="標準 2">
  <autoFilter ref="A2:A33" xr:uid="{EB97AB73-8404-4458-8E6A-5DE98D674E91}"/>
  <tableColumns count="1">
    <tableColumn id="1" xr3:uid="{219635E0-1C11-4A2F-83D1-67941F8D93E9}" name="エネルギー・環境材料研究センター"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415BEA4-A862-440D-B673-8E069C85BB8B}" name="テーブル3" displayName="テーブル3" ref="B2:B19" totalsRowShown="0" headerRowDxfId="29" dataDxfId="28" tableBorderDxfId="27" headerRowCellStyle="標準 2">
  <autoFilter ref="B2:B19" xr:uid="{A415BEA4-A862-440D-B673-8E069C85BB8B}"/>
  <tableColumns count="1">
    <tableColumn id="1" xr3:uid="{1164695D-06EC-4813-AE2D-0ADB0243478F}" name="電子・光機能材料研究センター" dataDxfId="2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79CBF9-C377-4A4A-B38D-0BEBE75DD2CC}" name="テーブル4" displayName="テーブル4" ref="C2:C16" totalsRowShown="0" headerRowDxfId="25" dataDxfId="24" tableBorderDxfId="23" headerRowCellStyle="標準 2">
  <autoFilter ref="C2:C16" xr:uid="{BE79CBF9-C377-4A4A-B38D-0BEBE75DD2CC}"/>
  <tableColumns count="1">
    <tableColumn id="1" xr3:uid="{1632EBDB-C1E8-4A4B-9277-902DA0090964}" name="磁性・スピントロニクス材料研究センター" dataDxfId="22"/>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48539A-F295-43FA-A802-E0CEDEBF880E}" name="テーブル5" displayName="テーブル5" ref="D2:D25" totalsRowShown="0" headerRowDxfId="21" dataDxfId="20" tableBorderDxfId="19" headerRowCellStyle="標準 2">
  <autoFilter ref="D2:D25" xr:uid="{0A48539A-F295-43FA-A802-E0CEDEBF880E}"/>
  <tableColumns count="1">
    <tableColumn id="1" xr3:uid="{BFE9FE5C-B2EF-4C4C-9AF4-EA93B2403F94}" name="構造材料研究センター" dataDxfId="1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734DF92-D9A3-4446-9ABE-2E0DEA7D11A2}" name="テーブル6" displayName="テーブル6" ref="E2:E32" totalsRowShown="0" headerRowDxfId="17" dataDxfId="16" tableBorderDxfId="15" headerRowCellStyle="標準 2">
  <autoFilter ref="E2:E32" xr:uid="{F734DF92-D9A3-4446-9ABE-2E0DEA7D11A2}"/>
  <tableColumns count="1">
    <tableColumn id="1" xr3:uid="{4E33C107-BD2A-4658-BF8E-18531C1BB938}" name="ナノアーキテクトニクス材料研究センター" dataDxfId="14"/>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9184A4B-A70E-4FE1-B016-5E88366481B7}" name="テーブル7" displayName="テーブル7" ref="F2:F21" totalsRowShown="0" headerRowDxfId="13" dataDxfId="12" tableBorderDxfId="11" headerRowCellStyle="標準 2">
  <autoFilter ref="F2:F21" xr:uid="{F9184A4B-A70E-4FE1-B016-5E88366481B7}"/>
  <tableColumns count="1">
    <tableColumn id="1" xr3:uid="{62AA986D-A4FC-421B-AF84-4B2869170233}" name="高分子・バイオ材料研究センター" dataDxfId="10"/>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AB07D11-DF96-4EB7-A28E-D4C06C160A48}" name="テーブル8" displayName="テーブル8" ref="G2:G17" totalsRowShown="0" headerRowDxfId="9" dataDxfId="8" tableBorderDxfId="7" headerRowCellStyle="標準 2">
  <autoFilter ref="G2:G17" xr:uid="{FAB07D11-DF96-4EB7-A28E-D4C06C160A48}"/>
  <tableColumns count="1">
    <tableColumn id="1" xr3:uid="{C926D869-F4B4-4471-974D-C2D734F80C3C}" name="マテリアル基盤研究センター" dataDxfId="6"/>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BD20ED5-2377-4C9B-A5BD-183391235060}" name="テーブル9" displayName="テーブル9" ref="H2:H19" totalsRowShown="0" headerRowDxfId="5" dataDxfId="4" headerRowCellStyle="標準 2">
  <autoFilter ref="H2:H19" xr:uid="{0BD20ED5-2377-4C9B-A5BD-183391235060}"/>
  <tableColumns count="1">
    <tableColumn id="1" xr3:uid="{F28A1384-D225-4444-AF94-46B6736EB04B}" name="技術開発・共用部門"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9"/>
  <sheetViews>
    <sheetView showGridLines="0" tabSelected="1" view="pageBreakPreview" topLeftCell="A31" zoomScaleNormal="100" zoomScaleSheetLayoutView="100" workbookViewId="0">
      <selection activeCell="C50" sqref="C50"/>
    </sheetView>
  </sheetViews>
  <sheetFormatPr defaultColWidth="9" defaultRowHeight="20.25" customHeight="1" x14ac:dyDescent="0.15"/>
  <cols>
    <col min="1" max="1" width="9.875" style="9" customWidth="1"/>
    <col min="2" max="2" width="9.875" style="6" customWidth="1"/>
    <col min="3" max="3" width="5.625" style="9" customWidth="1"/>
    <col min="4" max="7" width="5" style="25" customWidth="1"/>
    <col min="8" max="8" width="5" style="26" customWidth="1"/>
    <col min="9" max="11" width="5" style="25" customWidth="1"/>
    <col min="12" max="12" width="5.125" style="25" customWidth="1"/>
    <col min="13" max="13" width="5.25" style="25" customWidth="1"/>
    <col min="14" max="14" width="12.5" style="9" customWidth="1"/>
    <col min="15" max="15" width="4.5" style="9" customWidth="1"/>
    <col min="16" max="18" width="9" style="9"/>
    <col min="19" max="19" width="14.25" style="9" hidden="1" customWidth="1"/>
    <col min="20" max="20" width="9" style="9" hidden="1" customWidth="1"/>
    <col min="21" max="16384" width="9" style="9"/>
  </cols>
  <sheetData>
    <row r="1" spans="1:20" s="3" customFormat="1" ht="16.5" customHeight="1" x14ac:dyDescent="0.15">
      <c r="A1" s="45" t="s">
        <v>22</v>
      </c>
      <c r="D1" s="4"/>
      <c r="E1" s="4"/>
      <c r="F1" s="4"/>
      <c r="G1" s="4"/>
      <c r="H1" s="4" t="s">
        <v>1441</v>
      </c>
      <c r="I1" s="4"/>
      <c r="J1" s="4"/>
      <c r="K1" s="4"/>
      <c r="L1" s="85" t="s">
        <v>1440</v>
      </c>
      <c r="M1" s="81"/>
      <c r="N1" s="5" t="s">
        <v>1442</v>
      </c>
      <c r="S1" s="73" t="s">
        <v>90</v>
      </c>
      <c r="T1" s="73"/>
    </row>
    <row r="2" spans="1:20" s="6" customFormat="1" ht="27.75" customHeight="1" x14ac:dyDescent="0.15">
      <c r="A2" s="191" t="s">
        <v>1437</v>
      </c>
      <c r="B2" s="191"/>
      <c r="C2" s="191"/>
      <c r="D2" s="191"/>
      <c r="E2" s="191"/>
      <c r="F2" s="191"/>
      <c r="G2" s="191"/>
      <c r="H2" s="191"/>
      <c r="I2" s="191"/>
      <c r="J2" s="191"/>
      <c r="K2" s="191"/>
      <c r="L2" s="191"/>
      <c r="M2" s="191"/>
      <c r="N2" s="191"/>
      <c r="S2" s="74" t="s">
        <v>31</v>
      </c>
      <c r="T2" s="75">
        <f>VALUE(J26)</f>
        <v>1</v>
      </c>
    </row>
    <row r="3" spans="1:20" s="6" customFormat="1" ht="12.75" customHeight="1" x14ac:dyDescent="0.15">
      <c r="A3" s="201"/>
      <c r="B3" s="201"/>
      <c r="D3" s="7"/>
      <c r="E3" s="7"/>
      <c r="F3" s="7"/>
      <c r="G3" s="7"/>
      <c r="H3" s="8"/>
      <c r="I3" s="7"/>
      <c r="J3" s="7"/>
      <c r="K3" s="7"/>
      <c r="L3" s="7"/>
      <c r="M3" s="7"/>
      <c r="S3" s="74" t="s">
        <v>30</v>
      </c>
      <c r="T3" s="75">
        <f>VALUE(N26)</f>
        <v>0</v>
      </c>
    </row>
    <row r="4" spans="1:20" s="6" customFormat="1" ht="20.25" customHeight="1" x14ac:dyDescent="0.15">
      <c r="A4" s="199" t="s">
        <v>57</v>
      </c>
      <c r="B4" s="215"/>
      <c r="C4" s="212" t="s">
        <v>20</v>
      </c>
      <c r="D4" s="213"/>
      <c r="E4" s="213"/>
      <c r="F4" s="213"/>
      <c r="G4" s="214"/>
      <c r="H4" s="210" t="s">
        <v>21</v>
      </c>
      <c r="I4" s="211"/>
      <c r="J4" s="204"/>
      <c r="K4" s="192" t="s">
        <v>58</v>
      </c>
      <c r="L4" s="192"/>
      <c r="M4" s="69" t="s">
        <v>60</v>
      </c>
      <c r="N4" s="134" t="s">
        <v>59</v>
      </c>
      <c r="S4" s="74" t="s">
        <v>64</v>
      </c>
      <c r="T4" s="75">
        <f>VALUE(N32)</f>
        <v>0</v>
      </c>
    </row>
    <row r="5" spans="1:20" s="6" customFormat="1" ht="20.25" customHeight="1" thickBot="1" x14ac:dyDescent="0.2">
      <c r="A5" s="199" t="s">
        <v>61</v>
      </c>
      <c r="B5" s="215"/>
      <c r="C5" s="216" t="s">
        <v>17</v>
      </c>
      <c r="D5" s="217"/>
      <c r="E5" s="217"/>
      <c r="F5" s="217"/>
      <c r="G5" s="218"/>
      <c r="H5" s="219" t="s">
        <v>70</v>
      </c>
      <c r="I5" s="220"/>
      <c r="J5" s="220"/>
      <c r="K5" s="220"/>
      <c r="L5" s="220"/>
      <c r="M5" s="117" t="str">
        <f ca="1">IFERROR(VLOOKUP($T$11,過去課題ID!$A:$O,7,0),"")</f>
        <v/>
      </c>
      <c r="N5" s="71" t="s">
        <v>88</v>
      </c>
      <c r="P5" s="133" t="s">
        <v>656</v>
      </c>
      <c r="S5" s="74" t="s">
        <v>32</v>
      </c>
      <c r="T5" s="75">
        <f>VALUE(N35)</f>
        <v>0</v>
      </c>
    </row>
    <row r="6" spans="1:20" s="6" customFormat="1" ht="20.25" customHeight="1" x14ac:dyDescent="0.15">
      <c r="A6" s="221" t="s">
        <v>657</v>
      </c>
      <c r="B6" s="222"/>
      <c r="C6" s="98" t="s">
        <v>97</v>
      </c>
      <c r="D6" s="113" t="str">
        <f ca="1">IFERROR(VLOOKUP($T$11,過去課題ID!$A:$P,8,0),"")</f>
        <v/>
      </c>
      <c r="E6" s="100" t="s">
        <v>29</v>
      </c>
      <c r="F6" s="114" t="str">
        <f ca="1">IFERROR(VLOOKUP($T$11,過去課題ID!$A:$O,9,0),"")</f>
        <v/>
      </c>
      <c r="G6" s="101" t="s">
        <v>55</v>
      </c>
      <c r="H6" s="114" t="str">
        <f ca="1">IFERROR(VLOOKUP($T$11,過去課題ID!$A:$O,10,0),"")</f>
        <v/>
      </c>
      <c r="I6" s="101" t="s">
        <v>56</v>
      </c>
      <c r="J6" s="114" t="str">
        <f ca="1">IFERROR(VLOOKUP($T$11,過去課題ID!$A:$O,11,0),"")</f>
        <v/>
      </c>
      <c r="K6" s="101" t="s">
        <v>72</v>
      </c>
      <c r="L6" s="114" t="str">
        <f ca="1">IFERROR(VLOOKUP($T$11,過去課題ID!$A:$O,12,0),"")</f>
        <v/>
      </c>
      <c r="M6" s="102" t="s">
        <v>86</v>
      </c>
      <c r="N6" s="115" t="str">
        <f ca="1">IFERROR(VLOOKUP($T$11,過去課題ID!$A:$O,13,0),"")</f>
        <v/>
      </c>
      <c r="P6" s="105" t="s">
        <v>658</v>
      </c>
      <c r="Q6" s="106" t="s">
        <v>177</v>
      </c>
      <c r="S6" s="74" t="s">
        <v>65</v>
      </c>
      <c r="T6" s="75">
        <f>N50</f>
        <v>0</v>
      </c>
    </row>
    <row r="7" spans="1:20" s="6" customFormat="1" ht="20.25" customHeight="1" thickBot="1" x14ac:dyDescent="0.2">
      <c r="A7" s="223"/>
      <c r="B7" s="224"/>
      <c r="C7" s="99" t="s">
        <v>102</v>
      </c>
      <c r="D7" s="116" t="str">
        <f ca="1">IFERROR(VLOOKUP($T$11,過去課題ID!$A:$O,14,0),"")</f>
        <v/>
      </c>
      <c r="E7" s="93" t="s">
        <v>1068</v>
      </c>
      <c r="F7" s="94" t="str">
        <f ca="1">IFERROR(VLOOKUP($T$11,過去課題ID!$A:$O,15,0),"")</f>
        <v/>
      </c>
      <c r="G7" s="93" t="s">
        <v>1436</v>
      </c>
      <c r="H7" s="94" t="str">
        <f ca="1">IFERROR(VLOOKUP($T$11,過去課題ID!$A:$P,16,0),"")</f>
        <v/>
      </c>
      <c r="I7" s="93"/>
      <c r="J7" s="94"/>
      <c r="K7" s="95"/>
      <c r="L7" s="96"/>
      <c r="M7" s="95"/>
      <c r="N7" s="97"/>
      <c r="P7" s="103">
        <v>2024</v>
      </c>
      <c r="Q7" s="104" t="s">
        <v>1440</v>
      </c>
      <c r="S7" s="74" t="s">
        <v>89</v>
      </c>
      <c r="T7" s="75">
        <f>N49</f>
        <v>0</v>
      </c>
    </row>
    <row r="8" spans="1:20" s="6" customFormat="1" ht="29.25" customHeight="1" x14ac:dyDescent="0.15">
      <c r="A8" s="198" t="s">
        <v>54</v>
      </c>
      <c r="B8" s="199"/>
      <c r="C8" s="200"/>
      <c r="D8" s="200"/>
      <c r="E8" s="200"/>
      <c r="F8" s="200"/>
      <c r="G8" s="200"/>
      <c r="H8" s="200"/>
      <c r="I8" s="200"/>
      <c r="J8" s="200"/>
      <c r="K8" s="200"/>
      <c r="L8" s="200"/>
      <c r="M8" s="200"/>
      <c r="N8" s="200"/>
      <c r="S8" s="74" t="s">
        <v>66</v>
      </c>
      <c r="T8" s="77" t="str">
        <f>IF(A53=TRUE,"NIMS",IF(A54=TRUE,"共有",IF(A55=TRUE,"なし","0")))</f>
        <v>0</v>
      </c>
    </row>
    <row r="9" spans="1:20" s="6" customFormat="1" ht="20.25" customHeight="1" x14ac:dyDescent="0.15">
      <c r="A9" s="193" t="s">
        <v>53</v>
      </c>
      <c r="B9" s="88" t="s">
        <v>9</v>
      </c>
      <c r="C9" s="205" t="str">
        <f ca="1">IFERROR(VLOOKUP($T$11,過去課題ID!$A:$P,3,0),"")</f>
        <v/>
      </c>
      <c r="D9" s="206"/>
      <c r="E9" s="206"/>
      <c r="F9" s="206"/>
      <c r="G9" s="206"/>
      <c r="H9" s="206"/>
      <c r="I9" s="207"/>
      <c r="J9" s="203" t="s">
        <v>1438</v>
      </c>
      <c r="K9" s="204"/>
      <c r="L9" s="202"/>
      <c r="M9" s="202"/>
      <c r="N9" s="89" t="s">
        <v>73</v>
      </c>
      <c r="S9" s="76" t="s">
        <v>71</v>
      </c>
      <c r="T9" s="75">
        <f>A59</f>
        <v>0</v>
      </c>
    </row>
    <row r="10" spans="1:20" s="6" customFormat="1" ht="20.25" customHeight="1" x14ac:dyDescent="0.15">
      <c r="A10" s="194"/>
      <c r="B10" s="88" t="s">
        <v>15</v>
      </c>
      <c r="C10" s="205" t="str">
        <f ca="1">IFERROR(VLOOKUP($T$11,過去課題ID!$A:$P,4,0),"")</f>
        <v/>
      </c>
      <c r="D10" s="206"/>
      <c r="E10" s="206"/>
      <c r="F10" s="206"/>
      <c r="G10" s="206"/>
      <c r="H10" s="206"/>
      <c r="I10" s="207"/>
      <c r="J10" s="208" t="s">
        <v>11</v>
      </c>
      <c r="K10" s="209"/>
      <c r="L10" s="232" t="str">
        <f ca="1">IFERROR(VLOOKUP($T$11,過去課題ID!$A:$P,5,0),"")</f>
        <v/>
      </c>
      <c r="M10" s="233"/>
      <c r="N10" s="234"/>
    </row>
    <row r="11" spans="1:20" s="6" customFormat="1" ht="20.25" customHeight="1" x14ac:dyDescent="0.15">
      <c r="A11" s="195"/>
      <c r="B11" s="86" t="s">
        <v>14</v>
      </c>
      <c r="C11" s="196"/>
      <c r="D11" s="197"/>
      <c r="E11" s="197"/>
      <c r="F11" s="197"/>
      <c r="G11" s="197"/>
      <c r="H11" s="197"/>
      <c r="I11" s="197"/>
      <c r="J11" s="197"/>
      <c r="K11" s="197"/>
      <c r="L11" s="197"/>
      <c r="M11" s="197"/>
      <c r="N11" s="197"/>
      <c r="S11" s="6" t="s">
        <v>178</v>
      </c>
      <c r="T11" s="6" t="e">
        <f ca="1">過去課題ID!S6</f>
        <v>#N/A</v>
      </c>
    </row>
    <row r="12" spans="1:20" s="6" customFormat="1" ht="20.25" customHeight="1" x14ac:dyDescent="0.15">
      <c r="A12" s="193" t="s">
        <v>52</v>
      </c>
      <c r="B12" s="88" t="s">
        <v>9</v>
      </c>
      <c r="C12" s="200"/>
      <c r="D12" s="200"/>
      <c r="E12" s="200"/>
      <c r="F12" s="200"/>
      <c r="G12" s="200"/>
      <c r="H12" s="200"/>
      <c r="I12" s="200"/>
      <c r="J12" s="200"/>
      <c r="K12" s="200"/>
      <c r="L12" s="200"/>
      <c r="M12" s="200"/>
      <c r="N12" s="200"/>
    </row>
    <row r="13" spans="1:20" s="6" customFormat="1" ht="20.25" customHeight="1" x14ac:dyDescent="0.15">
      <c r="A13" s="194"/>
      <c r="B13" s="87" t="s">
        <v>973</v>
      </c>
      <c r="C13" s="231"/>
      <c r="D13" s="231"/>
      <c r="E13" s="231"/>
      <c r="F13" s="231"/>
      <c r="G13" s="231"/>
      <c r="H13" s="231"/>
      <c r="I13" s="231"/>
      <c r="J13" s="231"/>
      <c r="K13" s="231"/>
      <c r="L13" s="231"/>
      <c r="M13" s="231"/>
      <c r="N13" s="231"/>
    </row>
    <row r="14" spans="1:20" s="6" customFormat="1" ht="20.25" customHeight="1" x14ac:dyDescent="0.15">
      <c r="A14" s="195"/>
      <c r="B14" s="88" t="s">
        <v>10</v>
      </c>
      <c r="C14" s="229" t="s">
        <v>1439</v>
      </c>
      <c r="D14" s="229"/>
      <c r="E14" s="229"/>
      <c r="F14" s="229"/>
      <c r="G14" s="229"/>
      <c r="H14" s="229"/>
      <c r="I14" s="229"/>
      <c r="J14" s="208" t="s">
        <v>11</v>
      </c>
      <c r="K14" s="209"/>
      <c r="L14" s="229"/>
      <c r="M14" s="229"/>
      <c r="N14" s="230"/>
    </row>
    <row r="15" spans="1:20" s="6" customFormat="1" ht="19.5" customHeight="1" x14ac:dyDescent="0.15">
      <c r="A15" s="70" t="s">
        <v>74</v>
      </c>
      <c r="B15" s="43"/>
      <c r="C15" s="43"/>
      <c r="D15" s="43"/>
      <c r="E15" s="43"/>
      <c r="F15" s="43"/>
      <c r="G15" s="43"/>
      <c r="H15" s="43"/>
      <c r="I15" s="43"/>
      <c r="J15" s="43"/>
      <c r="K15" s="43"/>
      <c r="L15" s="43"/>
      <c r="M15" s="43"/>
      <c r="N15" s="44"/>
    </row>
    <row r="16" spans="1:20" s="6" customFormat="1" ht="207.75" customHeight="1" x14ac:dyDescent="0.15">
      <c r="A16" s="243"/>
      <c r="B16" s="244"/>
      <c r="C16" s="244"/>
      <c r="D16" s="244"/>
      <c r="E16" s="244"/>
      <c r="F16" s="244"/>
      <c r="G16" s="244"/>
      <c r="H16" s="244"/>
      <c r="I16" s="244"/>
      <c r="J16" s="244"/>
      <c r="K16" s="244"/>
      <c r="L16" s="244"/>
      <c r="M16" s="244"/>
      <c r="N16" s="245"/>
      <c r="O16" s="19"/>
      <c r="S16" s="38"/>
      <c r="T16" s="38"/>
    </row>
    <row r="17" spans="1:20" s="6" customFormat="1" ht="46.5" customHeight="1" x14ac:dyDescent="0.15">
      <c r="A17" s="238" t="s">
        <v>63</v>
      </c>
      <c r="B17" s="239"/>
      <c r="C17" s="240"/>
      <c r="D17" s="241"/>
      <c r="E17" s="241"/>
      <c r="F17" s="241"/>
      <c r="G17" s="241"/>
      <c r="H17" s="241"/>
      <c r="I17" s="241"/>
      <c r="J17" s="241"/>
      <c r="K17" s="241"/>
      <c r="L17" s="241"/>
      <c r="M17" s="241"/>
      <c r="N17" s="242"/>
    </row>
    <row r="18" spans="1:20" s="6" customFormat="1" ht="46.5" customHeight="1" x14ac:dyDescent="0.15">
      <c r="A18" s="235" t="s">
        <v>8</v>
      </c>
      <c r="B18" s="236"/>
      <c r="C18" s="237"/>
      <c r="D18" s="237"/>
      <c r="E18" s="237"/>
      <c r="F18" s="237"/>
      <c r="G18" s="237"/>
      <c r="H18" s="237"/>
      <c r="I18" s="237"/>
      <c r="J18" s="237"/>
      <c r="K18" s="237"/>
      <c r="L18" s="237"/>
      <c r="M18" s="237"/>
      <c r="N18" s="237"/>
    </row>
    <row r="19" spans="1:20" s="6" customFormat="1" ht="29.25" customHeight="1" x14ac:dyDescent="0.15">
      <c r="A19" s="175" t="s">
        <v>103</v>
      </c>
      <c r="B19" s="225"/>
      <c r="C19" s="225"/>
      <c r="D19" s="225"/>
      <c r="E19" s="225"/>
      <c r="F19" s="225"/>
      <c r="G19" s="225"/>
      <c r="H19" s="225"/>
      <c r="I19" s="225"/>
      <c r="J19" s="225"/>
      <c r="K19" s="225"/>
      <c r="L19" s="225"/>
      <c r="M19" s="225"/>
      <c r="N19" s="226"/>
    </row>
    <row r="20" spans="1:20" s="6" customFormat="1" ht="16.5" x14ac:dyDescent="0.15">
      <c r="A20" s="246" t="s">
        <v>82</v>
      </c>
      <c r="B20" s="247"/>
      <c r="C20" s="252" t="s">
        <v>76</v>
      </c>
      <c r="D20" s="252"/>
      <c r="E20" s="252"/>
      <c r="F20" s="252"/>
      <c r="G20" s="252" t="s">
        <v>77</v>
      </c>
      <c r="H20" s="252"/>
      <c r="I20" s="252"/>
      <c r="J20" s="252"/>
      <c r="K20" s="252"/>
      <c r="L20" s="252"/>
      <c r="M20" s="252" t="s">
        <v>78</v>
      </c>
      <c r="N20" s="253"/>
    </row>
    <row r="21" spans="1:20" s="38" customFormat="1" ht="19.5" customHeight="1" x14ac:dyDescent="0.15">
      <c r="A21" s="227" t="s">
        <v>171</v>
      </c>
      <c r="B21" s="228"/>
      <c r="C21" s="248" t="s">
        <v>79</v>
      </c>
      <c r="D21" s="249"/>
      <c r="E21" s="249"/>
      <c r="F21" s="250"/>
      <c r="G21" s="249" t="s">
        <v>80</v>
      </c>
      <c r="H21" s="249"/>
      <c r="I21" s="249"/>
      <c r="J21" s="249"/>
      <c r="K21" s="249"/>
      <c r="L21" s="250"/>
      <c r="M21" s="249" t="s">
        <v>81</v>
      </c>
      <c r="N21" s="251"/>
      <c r="S21" s="9"/>
      <c r="T21" s="9"/>
    </row>
    <row r="22" spans="1:20" s="6" customFormat="1" ht="19.5" customHeight="1" x14ac:dyDescent="0.15">
      <c r="A22" s="151" t="s">
        <v>169</v>
      </c>
      <c r="B22" s="152"/>
      <c r="C22" s="150" t="str">
        <f ca="1">C9</f>
        <v/>
      </c>
      <c r="D22" s="147"/>
      <c r="E22" s="147"/>
      <c r="F22" s="148"/>
      <c r="G22" s="147" t="str">
        <f ca="1">C10</f>
        <v/>
      </c>
      <c r="H22" s="147"/>
      <c r="I22" s="147"/>
      <c r="J22" s="147"/>
      <c r="K22" s="147"/>
      <c r="L22" s="148"/>
      <c r="M22" s="147" t="str">
        <f ca="1">L10</f>
        <v/>
      </c>
      <c r="N22" s="149"/>
    </row>
    <row r="23" spans="1:20" s="6" customFormat="1" ht="19.5" customHeight="1" x14ac:dyDescent="0.15">
      <c r="A23" s="151" t="s">
        <v>12</v>
      </c>
      <c r="B23" s="152"/>
      <c r="C23" s="150"/>
      <c r="D23" s="147"/>
      <c r="E23" s="147"/>
      <c r="F23" s="148"/>
      <c r="G23" s="147"/>
      <c r="H23" s="147"/>
      <c r="I23" s="147"/>
      <c r="J23" s="147"/>
      <c r="K23" s="147"/>
      <c r="L23" s="148"/>
      <c r="M23" s="147"/>
      <c r="N23" s="149"/>
    </row>
    <row r="24" spans="1:20" s="6" customFormat="1" ht="19.5" customHeight="1" x14ac:dyDescent="0.15">
      <c r="A24" s="153" t="s">
        <v>12</v>
      </c>
      <c r="B24" s="154"/>
      <c r="C24" s="150"/>
      <c r="D24" s="147"/>
      <c r="E24" s="147"/>
      <c r="F24" s="148"/>
      <c r="G24" s="147"/>
      <c r="H24" s="147"/>
      <c r="I24" s="147"/>
      <c r="J24" s="147"/>
      <c r="K24" s="147"/>
      <c r="L24" s="148"/>
      <c r="M24" s="147"/>
      <c r="N24" s="149"/>
    </row>
    <row r="25" spans="1:20" s="6" customFormat="1" ht="19.5" customHeight="1" x14ac:dyDescent="0.15">
      <c r="A25" s="151" t="s">
        <v>12</v>
      </c>
      <c r="B25" s="152"/>
      <c r="C25" s="150"/>
      <c r="D25" s="147"/>
      <c r="E25" s="147"/>
      <c r="F25" s="148"/>
      <c r="G25" s="147"/>
      <c r="H25" s="147"/>
      <c r="I25" s="147"/>
      <c r="J25" s="147"/>
      <c r="K25" s="147"/>
      <c r="L25" s="148"/>
      <c r="M25" s="147"/>
      <c r="N25" s="149"/>
    </row>
    <row r="26" spans="1:20" ht="19.5" customHeight="1" x14ac:dyDescent="0.15">
      <c r="A26" s="39"/>
      <c r="B26" s="40"/>
      <c r="C26" s="137"/>
      <c r="D26" s="138"/>
      <c r="E26" s="138"/>
      <c r="F26" s="138"/>
      <c r="G26" s="168" t="s">
        <v>51</v>
      </c>
      <c r="H26" s="168"/>
      <c r="I26" s="168"/>
      <c r="J26" s="167">
        <f>COUNTIF(A22:B25,"教員・ポスドク")</f>
        <v>1</v>
      </c>
      <c r="K26" s="167"/>
      <c r="L26" s="166" t="s">
        <v>7</v>
      </c>
      <c r="M26" s="166"/>
      <c r="N26" s="139">
        <f>COUNTIF(A22:B25,"学生")</f>
        <v>0</v>
      </c>
      <c r="S26" s="6"/>
      <c r="T26" s="6"/>
    </row>
    <row r="27" spans="1:20" s="6" customFormat="1" ht="40.5" customHeight="1" x14ac:dyDescent="0.15">
      <c r="A27" s="172" t="s">
        <v>62</v>
      </c>
      <c r="B27" s="173"/>
      <c r="C27" s="174"/>
      <c r="D27" s="174"/>
      <c r="E27" s="174"/>
      <c r="F27" s="174"/>
      <c r="G27" s="174"/>
      <c r="H27" s="174"/>
      <c r="I27" s="174"/>
      <c r="J27" s="174"/>
      <c r="K27" s="174"/>
      <c r="L27" s="174"/>
      <c r="M27" s="174"/>
      <c r="N27" s="174"/>
    </row>
    <row r="28" spans="1:20" s="6" customFormat="1" ht="32.25" customHeight="1" x14ac:dyDescent="0.15">
      <c r="A28" s="175" t="s">
        <v>1443</v>
      </c>
      <c r="B28" s="176"/>
      <c r="C28" s="176"/>
      <c r="D28" s="176"/>
      <c r="E28" s="176"/>
      <c r="F28" s="176"/>
      <c r="G28" s="176"/>
      <c r="H28" s="176"/>
      <c r="I28" s="176"/>
      <c r="J28" s="176"/>
      <c r="K28" s="176"/>
      <c r="L28" s="176"/>
      <c r="M28" s="176"/>
      <c r="N28" s="177"/>
    </row>
    <row r="29" spans="1:20" s="6" customFormat="1" ht="19.5" customHeight="1" x14ac:dyDescent="0.15">
      <c r="A29" s="27" t="s">
        <v>36</v>
      </c>
      <c r="B29" s="10"/>
      <c r="C29" s="10"/>
      <c r="D29" s="10"/>
      <c r="E29" s="10"/>
      <c r="F29" s="10"/>
      <c r="G29" s="10"/>
      <c r="H29" s="10"/>
      <c r="I29" s="10"/>
      <c r="J29" s="10"/>
      <c r="K29" s="10"/>
      <c r="L29" s="10"/>
      <c r="M29" s="10"/>
      <c r="N29" s="11"/>
    </row>
    <row r="30" spans="1:20" s="6" customFormat="1" ht="19.5" customHeight="1" x14ac:dyDescent="0.15">
      <c r="A30" s="84"/>
      <c r="B30" s="80" t="s">
        <v>98</v>
      </c>
      <c r="D30" s="66" t="s">
        <v>1</v>
      </c>
      <c r="F30" s="66" t="s">
        <v>3</v>
      </c>
      <c r="G30" s="66" t="s">
        <v>0</v>
      </c>
      <c r="I30" s="66" t="s">
        <v>2</v>
      </c>
      <c r="J30" s="66" t="s">
        <v>0</v>
      </c>
      <c r="L30" s="66" t="s">
        <v>4</v>
      </c>
      <c r="M30" s="66" t="s">
        <v>37</v>
      </c>
      <c r="N30" s="124">
        <f>E30*H30*K30</f>
        <v>0</v>
      </c>
    </row>
    <row r="31" spans="1:20" s="6" customFormat="1" ht="19.5" customHeight="1" x14ac:dyDescent="0.15">
      <c r="A31" s="82"/>
      <c r="B31" s="83"/>
      <c r="D31" s="66" t="s">
        <v>1</v>
      </c>
      <c r="F31" s="66" t="s">
        <v>3</v>
      </c>
      <c r="G31" s="66" t="s">
        <v>0</v>
      </c>
      <c r="I31" s="66" t="s">
        <v>2</v>
      </c>
      <c r="J31" s="66" t="s">
        <v>69</v>
      </c>
      <c r="L31" s="66" t="s">
        <v>4</v>
      </c>
      <c r="M31" s="66" t="s">
        <v>37</v>
      </c>
      <c r="N31" s="124">
        <f>E31*H31*K31</f>
        <v>0</v>
      </c>
    </row>
    <row r="32" spans="1:20" s="6" customFormat="1" ht="19.5" customHeight="1" x14ac:dyDescent="0.15">
      <c r="A32" s="28"/>
      <c r="B32" s="29"/>
      <c r="C32" s="57"/>
      <c r="D32" s="47"/>
      <c r="E32" s="47"/>
      <c r="F32" s="47"/>
      <c r="G32" s="47"/>
      <c r="H32" s="16"/>
      <c r="I32" s="47"/>
      <c r="J32" s="50"/>
      <c r="K32" s="50"/>
      <c r="L32" s="58"/>
      <c r="M32" s="51" t="s">
        <v>40</v>
      </c>
      <c r="N32" s="125">
        <f>SUM(N30:N31)</f>
        <v>0</v>
      </c>
    </row>
    <row r="33" spans="1:15" s="6" customFormat="1" ht="19.5" customHeight="1" x14ac:dyDescent="0.15">
      <c r="A33" s="82"/>
      <c r="B33" s="80" t="s">
        <v>99</v>
      </c>
      <c r="D33" s="66" t="s">
        <v>1</v>
      </c>
      <c r="F33" s="66" t="s">
        <v>3</v>
      </c>
      <c r="G33" s="66" t="s">
        <v>0</v>
      </c>
      <c r="I33" s="66" t="s">
        <v>2</v>
      </c>
      <c r="J33" s="66" t="s">
        <v>0</v>
      </c>
      <c r="L33" s="66" t="s">
        <v>4</v>
      </c>
      <c r="M33" s="66" t="s">
        <v>37</v>
      </c>
      <c r="N33" s="124">
        <f>E33*H33*K33</f>
        <v>0</v>
      </c>
    </row>
    <row r="34" spans="1:15" s="6" customFormat="1" ht="19.5" customHeight="1" x14ac:dyDescent="0.15">
      <c r="A34" s="82"/>
      <c r="B34" s="83"/>
      <c r="D34" s="66" t="s">
        <v>1</v>
      </c>
      <c r="F34" s="66" t="s">
        <v>3</v>
      </c>
      <c r="G34" s="66" t="s">
        <v>0</v>
      </c>
      <c r="I34" s="66" t="s">
        <v>2</v>
      </c>
      <c r="J34" s="66" t="s">
        <v>0</v>
      </c>
      <c r="L34" s="66" t="s">
        <v>4</v>
      </c>
      <c r="M34" s="66" t="s">
        <v>37</v>
      </c>
      <c r="N34" s="124">
        <f>E34*H34*K34</f>
        <v>0</v>
      </c>
    </row>
    <row r="35" spans="1:15" s="6" customFormat="1" ht="19.5" customHeight="1" x14ac:dyDescent="0.15">
      <c r="A35" s="28"/>
      <c r="B35" s="29"/>
      <c r="C35" s="66"/>
      <c r="D35" s="66"/>
      <c r="E35" s="66"/>
      <c r="F35" s="66"/>
      <c r="G35" s="66"/>
      <c r="I35" s="35"/>
      <c r="J35" s="35"/>
      <c r="K35" s="35"/>
      <c r="L35" s="35"/>
      <c r="M35" s="36" t="s">
        <v>41</v>
      </c>
      <c r="N35" s="126">
        <f>SUM(N33:N34)</f>
        <v>0</v>
      </c>
    </row>
    <row r="36" spans="1:15" s="6" customFormat="1" ht="23.25" customHeight="1" x14ac:dyDescent="0.15">
      <c r="A36" s="30"/>
      <c r="B36" s="46"/>
      <c r="C36" s="54"/>
      <c r="D36" s="54"/>
      <c r="E36" s="54"/>
      <c r="F36" s="54"/>
      <c r="G36" s="54"/>
      <c r="H36" s="55"/>
      <c r="I36" s="37"/>
      <c r="J36" s="37"/>
      <c r="K36" s="37"/>
      <c r="L36" s="37"/>
      <c r="M36" s="42" t="s">
        <v>38</v>
      </c>
      <c r="N36" s="48">
        <f>SUM(N32,N35)</f>
        <v>0</v>
      </c>
    </row>
    <row r="37" spans="1:15" s="6" customFormat="1" ht="19.5" customHeight="1" x14ac:dyDescent="0.15">
      <c r="A37" s="31" t="s">
        <v>42</v>
      </c>
      <c r="B37" s="32"/>
      <c r="C37" s="12"/>
      <c r="D37" s="12"/>
      <c r="E37" s="12"/>
      <c r="F37" s="12"/>
      <c r="G37" s="12"/>
      <c r="H37" s="12"/>
      <c r="I37" s="12"/>
      <c r="J37" s="12"/>
      <c r="K37" s="12"/>
      <c r="L37" s="12"/>
      <c r="M37" s="12"/>
      <c r="N37" s="13"/>
    </row>
    <row r="38" spans="1:15" s="6" customFormat="1" ht="19.5" customHeight="1" x14ac:dyDescent="0.15">
      <c r="A38" s="33"/>
      <c r="B38" s="46" t="s">
        <v>43</v>
      </c>
      <c r="C38" s="56" t="s">
        <v>6</v>
      </c>
      <c r="D38" s="157"/>
      <c r="E38" s="157"/>
      <c r="F38" s="66" t="s">
        <v>5</v>
      </c>
      <c r="G38" s="66" t="s">
        <v>0</v>
      </c>
      <c r="I38" s="66" t="s">
        <v>2</v>
      </c>
      <c r="J38" s="66" t="s">
        <v>45</v>
      </c>
      <c r="K38" s="66"/>
      <c r="L38" s="66"/>
      <c r="M38" s="66"/>
      <c r="N38" s="119">
        <f>D38*H38</f>
        <v>0</v>
      </c>
    </row>
    <row r="39" spans="1:15" s="6" customFormat="1" ht="19.5" customHeight="1" x14ac:dyDescent="0.15">
      <c r="A39" s="64"/>
      <c r="B39" s="65" t="s">
        <v>7</v>
      </c>
      <c r="C39" s="57" t="s">
        <v>6</v>
      </c>
      <c r="D39" s="165"/>
      <c r="E39" s="165"/>
      <c r="F39" s="47" t="s">
        <v>5</v>
      </c>
      <c r="G39" s="47" t="s">
        <v>0</v>
      </c>
      <c r="H39" s="16"/>
      <c r="I39" s="47" t="s">
        <v>2</v>
      </c>
      <c r="J39" s="47" t="s">
        <v>46</v>
      </c>
      <c r="K39" s="47"/>
      <c r="L39" s="47"/>
      <c r="M39" s="47"/>
      <c r="N39" s="122">
        <f>D39*H39</f>
        <v>0</v>
      </c>
    </row>
    <row r="40" spans="1:15" s="6" customFormat="1" ht="19.5" customHeight="1" x14ac:dyDescent="0.15">
      <c r="A40" s="61" t="s">
        <v>44</v>
      </c>
      <c r="B40" s="62"/>
      <c r="C40" s="59"/>
      <c r="D40" s="59"/>
      <c r="E40" s="59"/>
      <c r="F40" s="59"/>
      <c r="G40" s="59"/>
      <c r="H40" s="59"/>
      <c r="I40" s="59"/>
      <c r="J40" s="59"/>
      <c r="K40" s="59"/>
      <c r="L40" s="59"/>
      <c r="M40" s="59"/>
      <c r="N40" s="60"/>
    </row>
    <row r="41" spans="1:15" s="6" customFormat="1" ht="19.5" customHeight="1" x14ac:dyDescent="0.15">
      <c r="A41" s="155" t="s">
        <v>39</v>
      </c>
      <c r="B41" s="156"/>
      <c r="C41" s="161" t="s">
        <v>104</v>
      </c>
      <c r="D41" s="161"/>
      <c r="E41" s="161"/>
      <c r="F41" s="161"/>
      <c r="G41" s="160" t="str">
        <f>IF(C41="ホテル",10000,IF(C41="二の宮ハウス",3000,IF(C41="ウィークリーマンション",4000,IF(C41="ビジネスホテル",5000,""))))</f>
        <v/>
      </c>
      <c r="H41" s="160"/>
      <c r="I41" s="118" t="s">
        <v>5</v>
      </c>
      <c r="J41" s="118" t="s">
        <v>0</v>
      </c>
      <c r="K41" s="118"/>
      <c r="L41" s="118" t="s">
        <v>1</v>
      </c>
      <c r="M41" s="118" t="s">
        <v>37</v>
      </c>
      <c r="N41" s="119">
        <f>IF(G41="",0,G41*K41)</f>
        <v>0</v>
      </c>
      <c r="O41" s="120"/>
    </row>
    <row r="42" spans="1:15" s="6" customFormat="1" ht="19.5" customHeight="1" x14ac:dyDescent="0.15">
      <c r="A42" s="155"/>
      <c r="B42" s="156"/>
      <c r="C42" s="161" t="s">
        <v>104</v>
      </c>
      <c r="D42" s="161"/>
      <c r="E42" s="161"/>
      <c r="F42" s="161"/>
      <c r="G42" s="160" t="str">
        <f>IF(C42="ホテル",10000,IF(C42="二の宮ハウス",3000,IF(C42="ウィークリーマンション",4000,IF(C42="ビジネスホテル",5000,""))))</f>
        <v/>
      </c>
      <c r="H42" s="160"/>
      <c r="I42" s="118" t="s">
        <v>5</v>
      </c>
      <c r="J42" s="118" t="s">
        <v>0</v>
      </c>
      <c r="K42" s="118"/>
      <c r="L42" s="118" t="s">
        <v>1</v>
      </c>
      <c r="M42" s="118" t="s">
        <v>37</v>
      </c>
      <c r="N42" s="119">
        <f>IF(G42="",0,G42*K42)</f>
        <v>0</v>
      </c>
      <c r="O42" s="120"/>
    </row>
    <row r="43" spans="1:15" s="6" customFormat="1" ht="19.5" customHeight="1" x14ac:dyDescent="0.15">
      <c r="A43" s="155" t="s">
        <v>7</v>
      </c>
      <c r="B43" s="156"/>
      <c r="C43" s="161" t="s">
        <v>104</v>
      </c>
      <c r="D43" s="161"/>
      <c r="E43" s="161"/>
      <c r="F43" s="161"/>
      <c r="G43" s="160" t="str">
        <f>IF(C43="ホテル",10000,IF(C43="二の宮ハウス",3000,IF(C43="ウィークリーマンション",4000,IF(C43="ビジネスホテル",5000,""))))</f>
        <v/>
      </c>
      <c r="H43" s="160"/>
      <c r="I43" s="118" t="s">
        <v>5</v>
      </c>
      <c r="J43" s="118" t="s">
        <v>0</v>
      </c>
      <c r="K43" s="118"/>
      <c r="L43" s="118" t="s">
        <v>1</v>
      </c>
      <c r="M43" s="118" t="s">
        <v>37</v>
      </c>
      <c r="N43" s="119">
        <f>IF(G43="",0,G43*K43)</f>
        <v>0</v>
      </c>
      <c r="O43" s="120"/>
    </row>
    <row r="44" spans="1:15" s="6" customFormat="1" ht="19.5" customHeight="1" x14ac:dyDescent="0.15">
      <c r="A44" s="158"/>
      <c r="B44" s="159"/>
      <c r="C44" s="161" t="s">
        <v>104</v>
      </c>
      <c r="D44" s="161"/>
      <c r="E44" s="161"/>
      <c r="F44" s="161"/>
      <c r="G44" s="162" t="str">
        <f>IF(C44="ホテル",10000,IF(C44="二の宮ハウス",3000,IF(C44="ウィークリーマンション",4000,IF(C44="ビジネスホテル",5000,""))))</f>
        <v/>
      </c>
      <c r="H44" s="162"/>
      <c r="I44" s="121" t="s">
        <v>5</v>
      </c>
      <c r="J44" s="121" t="s">
        <v>0</v>
      </c>
      <c r="K44" s="121"/>
      <c r="L44" s="121" t="s">
        <v>1</v>
      </c>
      <c r="M44" s="121" t="s">
        <v>37</v>
      </c>
      <c r="N44" s="122">
        <f>IF(G44="",0,G44*K44)</f>
        <v>0</v>
      </c>
      <c r="O44" s="120"/>
    </row>
    <row r="45" spans="1:15" s="6" customFormat="1" ht="19.5" customHeight="1" x14ac:dyDescent="0.15">
      <c r="A45" s="61" t="s">
        <v>91</v>
      </c>
      <c r="B45" s="62"/>
      <c r="C45" s="78"/>
      <c r="D45" s="78"/>
      <c r="E45" s="78"/>
      <c r="F45" s="78"/>
      <c r="G45" s="78"/>
      <c r="H45" s="78"/>
      <c r="I45" s="78"/>
      <c r="J45" s="78"/>
      <c r="K45" s="78"/>
      <c r="L45" s="78"/>
      <c r="M45" s="78"/>
      <c r="N45" s="79"/>
    </row>
    <row r="46" spans="1:15" s="6" customFormat="1" ht="19.5" customHeight="1" x14ac:dyDescent="0.15">
      <c r="A46" s="155"/>
      <c r="B46" s="156"/>
      <c r="C46" s="72" t="s">
        <v>92</v>
      </c>
      <c r="D46" s="157"/>
      <c r="E46" s="157"/>
      <c r="F46" s="66" t="s">
        <v>5</v>
      </c>
      <c r="G46" s="66" t="s">
        <v>0</v>
      </c>
      <c r="I46" s="66" t="s">
        <v>2</v>
      </c>
      <c r="J46" s="66" t="s">
        <v>37</v>
      </c>
      <c r="K46" s="66"/>
      <c r="L46" s="66"/>
      <c r="M46" s="66"/>
      <c r="N46" s="119">
        <f>D46*H46</f>
        <v>0</v>
      </c>
    </row>
    <row r="47" spans="1:15" s="6" customFormat="1" ht="19.5" customHeight="1" x14ac:dyDescent="0.15">
      <c r="A47" s="155"/>
      <c r="B47" s="156"/>
      <c r="C47" s="56" t="s">
        <v>93</v>
      </c>
      <c r="D47" s="157"/>
      <c r="E47" s="157"/>
      <c r="F47" s="66" t="s">
        <v>5</v>
      </c>
      <c r="G47" s="66" t="s">
        <v>0</v>
      </c>
      <c r="I47" s="66" t="s">
        <v>1</v>
      </c>
      <c r="J47" s="66" t="s">
        <v>37</v>
      </c>
      <c r="K47" s="66"/>
      <c r="L47" s="66"/>
      <c r="M47" s="66"/>
      <c r="N47" s="119">
        <f>D47*H47</f>
        <v>0</v>
      </c>
    </row>
    <row r="48" spans="1:15" s="6" customFormat="1" ht="19.5" customHeight="1" x14ac:dyDescent="0.15">
      <c r="A48" s="155"/>
      <c r="B48" s="156"/>
      <c r="C48" s="163" t="s">
        <v>94</v>
      </c>
      <c r="D48" s="163"/>
      <c r="E48" s="163"/>
      <c r="F48" s="164" t="s">
        <v>95</v>
      </c>
      <c r="G48" s="164"/>
      <c r="H48" s="164"/>
      <c r="I48" s="164"/>
      <c r="J48" s="164"/>
      <c r="K48" s="164"/>
      <c r="L48" s="164"/>
      <c r="M48" s="164"/>
      <c r="N48" s="119"/>
    </row>
    <row r="49" spans="1:20" s="6" customFormat="1" ht="19.5" customHeight="1" x14ac:dyDescent="0.15">
      <c r="A49" s="155"/>
      <c r="B49" s="156"/>
      <c r="C49" s="56"/>
      <c r="D49" s="66"/>
      <c r="E49" s="66"/>
      <c r="F49" s="66"/>
      <c r="G49" s="66"/>
      <c r="I49" s="66"/>
      <c r="J49" s="66"/>
      <c r="K49" s="66"/>
      <c r="L49" s="66"/>
      <c r="M49" s="56" t="s">
        <v>96</v>
      </c>
      <c r="N49" s="123">
        <f>SUM(N45:N47)</f>
        <v>0</v>
      </c>
    </row>
    <row r="50" spans="1:20" s="6" customFormat="1" ht="23.25" customHeight="1" x14ac:dyDescent="0.15">
      <c r="A50" s="14"/>
      <c r="B50" s="15"/>
      <c r="C50" s="63" t="str">
        <f>IF(N50&gt;1000000," ※旅費は100万円以内にご調整ください","")</f>
        <v/>
      </c>
      <c r="D50" s="52"/>
      <c r="E50" s="52"/>
      <c r="F50" s="52"/>
      <c r="G50" s="52"/>
      <c r="H50" s="53"/>
      <c r="I50" s="41"/>
      <c r="J50" s="41"/>
      <c r="K50" s="41"/>
      <c r="L50" s="41"/>
      <c r="M50" s="42" t="s">
        <v>48</v>
      </c>
      <c r="N50" s="49">
        <f>SUM(N37:N47)</f>
        <v>0</v>
      </c>
    </row>
    <row r="51" spans="1:20" s="6" customFormat="1" ht="19.5" customHeight="1" x14ac:dyDescent="0.15">
      <c r="A51" s="34" t="s">
        <v>75</v>
      </c>
      <c r="B51" s="67"/>
      <c r="C51" s="67"/>
      <c r="D51" s="67"/>
      <c r="E51" s="67"/>
      <c r="F51" s="67"/>
      <c r="G51" s="67"/>
      <c r="H51" s="67"/>
      <c r="I51" s="67"/>
      <c r="J51" s="67"/>
      <c r="K51" s="67"/>
      <c r="L51" s="67"/>
      <c r="M51" s="67"/>
      <c r="N51" s="68"/>
    </row>
    <row r="52" spans="1:20" s="6" customFormat="1" ht="20.25" customHeight="1" x14ac:dyDescent="0.15">
      <c r="A52" s="135" t="s">
        <v>68</v>
      </c>
      <c r="D52" s="7"/>
      <c r="E52" s="7"/>
      <c r="F52" s="7"/>
      <c r="G52" s="7"/>
      <c r="H52" s="8"/>
      <c r="I52" s="7"/>
      <c r="J52" s="7"/>
      <c r="K52" s="7"/>
      <c r="L52" s="7"/>
      <c r="M52" s="7"/>
      <c r="N52" s="20"/>
    </row>
    <row r="53" spans="1:20" s="6" customFormat="1" ht="20.25" customHeight="1" x14ac:dyDescent="0.15">
      <c r="A53" s="136"/>
      <c r="B53" s="6" t="s">
        <v>49</v>
      </c>
      <c r="D53" s="7"/>
      <c r="E53" s="7"/>
      <c r="F53" s="7"/>
      <c r="G53" s="7"/>
      <c r="H53" s="8"/>
      <c r="I53" s="7"/>
      <c r="J53" s="7"/>
      <c r="K53" s="7"/>
      <c r="L53" s="7"/>
      <c r="M53" s="7"/>
      <c r="N53" s="20"/>
    </row>
    <row r="54" spans="1:20" s="6" customFormat="1" ht="20.25" customHeight="1" x14ac:dyDescent="0.15">
      <c r="A54" s="136"/>
      <c r="B54" s="6" t="s">
        <v>100</v>
      </c>
      <c r="D54" s="7"/>
      <c r="E54" s="7"/>
      <c r="F54" s="7"/>
      <c r="G54" s="7"/>
      <c r="H54" s="8"/>
      <c r="I54" s="7"/>
      <c r="J54" s="7"/>
      <c r="K54" s="7"/>
      <c r="L54" s="7"/>
      <c r="M54" s="7"/>
      <c r="N54" s="20"/>
      <c r="S54" s="9"/>
      <c r="T54" s="9"/>
    </row>
    <row r="55" spans="1:20" s="6" customFormat="1" ht="20.25" customHeight="1" x14ac:dyDescent="0.15">
      <c r="A55" s="136"/>
      <c r="B55" s="21" t="s">
        <v>26</v>
      </c>
      <c r="C55" s="21"/>
      <c r="D55" s="22"/>
      <c r="E55" s="22"/>
      <c r="F55" s="22"/>
      <c r="G55" s="22"/>
      <c r="H55" s="23"/>
      <c r="I55" s="22"/>
      <c r="J55" s="22"/>
      <c r="K55" s="22"/>
      <c r="L55" s="22"/>
      <c r="M55" s="22"/>
      <c r="N55" s="24"/>
      <c r="S55" s="9"/>
      <c r="T55" s="9"/>
    </row>
    <row r="56" spans="1:20" s="6" customFormat="1" ht="20.25" customHeight="1" x14ac:dyDescent="0.15">
      <c r="A56" s="178" t="s">
        <v>84</v>
      </c>
      <c r="B56" s="182" t="s">
        <v>85</v>
      </c>
      <c r="C56" s="183"/>
      <c r="D56" s="189"/>
      <c r="E56" s="189"/>
      <c r="F56" s="189"/>
      <c r="G56" s="189"/>
      <c r="H56" s="189"/>
      <c r="I56" s="190"/>
      <c r="J56" s="188" t="s">
        <v>101</v>
      </c>
      <c r="K56" s="188"/>
      <c r="L56" s="188"/>
      <c r="M56" s="186"/>
      <c r="N56" s="187"/>
      <c r="S56" s="9"/>
      <c r="T56" s="9"/>
    </row>
    <row r="57" spans="1:20" s="6" customFormat="1" ht="20.25" customHeight="1" x14ac:dyDescent="0.15">
      <c r="A57" s="179"/>
      <c r="B57" s="180" t="s">
        <v>83</v>
      </c>
      <c r="C57" s="181"/>
      <c r="D57" s="184"/>
      <c r="E57" s="184"/>
      <c r="F57" s="184"/>
      <c r="G57" s="184"/>
      <c r="H57" s="184"/>
      <c r="I57" s="184"/>
      <c r="J57" s="184"/>
      <c r="K57" s="184"/>
      <c r="L57" s="184"/>
      <c r="M57" s="184"/>
      <c r="N57" s="185"/>
      <c r="S57" s="9"/>
      <c r="T57" s="9"/>
    </row>
    <row r="58" spans="1:20" s="6" customFormat="1" ht="19.5" customHeight="1" x14ac:dyDescent="0.15">
      <c r="A58" s="34" t="s">
        <v>50</v>
      </c>
      <c r="B58" s="17"/>
      <c r="C58" s="17"/>
      <c r="D58" s="17"/>
      <c r="E58" s="17"/>
      <c r="F58" s="17"/>
      <c r="G58" s="17"/>
      <c r="H58" s="17"/>
      <c r="I58" s="17"/>
      <c r="J58" s="17"/>
      <c r="K58" s="17"/>
      <c r="L58" s="17"/>
      <c r="M58" s="17"/>
      <c r="N58" s="18"/>
      <c r="S58" s="9"/>
      <c r="T58" s="9"/>
    </row>
    <row r="59" spans="1:20" ht="39.75" customHeight="1" x14ac:dyDescent="0.15">
      <c r="A59" s="169"/>
      <c r="B59" s="170"/>
      <c r="C59" s="170"/>
      <c r="D59" s="170"/>
      <c r="E59" s="170"/>
      <c r="F59" s="170"/>
      <c r="G59" s="170"/>
      <c r="H59" s="170"/>
      <c r="I59" s="170"/>
      <c r="J59" s="170"/>
      <c r="K59" s="170"/>
      <c r="L59" s="170"/>
      <c r="M59" s="170"/>
      <c r="N59" s="171"/>
    </row>
  </sheetData>
  <sheetProtection formatCells="0" formatColumns="0" formatRows="0" insertColumns="0" insertRows="0" deleteColumns="0" deleteRows="0" selectLockedCells="1"/>
  <mergeCells count="88">
    <mergeCell ref="A12:A14"/>
    <mergeCell ref="A20:B20"/>
    <mergeCell ref="C21:F21"/>
    <mergeCell ref="G21:L21"/>
    <mergeCell ref="M21:N21"/>
    <mergeCell ref="C20:F20"/>
    <mergeCell ref="G20:L20"/>
    <mergeCell ref="M20:N20"/>
    <mergeCell ref="C5:G5"/>
    <mergeCell ref="H5:L5"/>
    <mergeCell ref="A6:B7"/>
    <mergeCell ref="A19:N19"/>
    <mergeCell ref="A21:B21"/>
    <mergeCell ref="L14:N14"/>
    <mergeCell ref="C12:N12"/>
    <mergeCell ref="C13:N13"/>
    <mergeCell ref="C14:I14"/>
    <mergeCell ref="J14:K14"/>
    <mergeCell ref="L10:N10"/>
    <mergeCell ref="A18:B18"/>
    <mergeCell ref="C18:N18"/>
    <mergeCell ref="A17:B17"/>
    <mergeCell ref="C17:N17"/>
    <mergeCell ref="A16:N16"/>
    <mergeCell ref="A2:N2"/>
    <mergeCell ref="K4:L4"/>
    <mergeCell ref="A9:A11"/>
    <mergeCell ref="C11:N11"/>
    <mergeCell ref="A8:B8"/>
    <mergeCell ref="C8:N8"/>
    <mergeCell ref="A3:B3"/>
    <mergeCell ref="L9:M9"/>
    <mergeCell ref="J9:K9"/>
    <mergeCell ref="C9:I9"/>
    <mergeCell ref="J10:K10"/>
    <mergeCell ref="C10:I10"/>
    <mergeCell ref="H4:J4"/>
    <mergeCell ref="C4:G4"/>
    <mergeCell ref="A4:B4"/>
    <mergeCell ref="A5:B5"/>
    <mergeCell ref="A59:N59"/>
    <mergeCell ref="A27:B27"/>
    <mergeCell ref="C27:N27"/>
    <mergeCell ref="A48:B49"/>
    <mergeCell ref="A28:N28"/>
    <mergeCell ref="A56:A57"/>
    <mergeCell ref="B57:C57"/>
    <mergeCell ref="B56:C56"/>
    <mergeCell ref="D57:N57"/>
    <mergeCell ref="M56:N56"/>
    <mergeCell ref="J56:L56"/>
    <mergeCell ref="D56:I56"/>
    <mergeCell ref="A41:B42"/>
    <mergeCell ref="C41:F41"/>
    <mergeCell ref="G41:H41"/>
    <mergeCell ref="C42:F42"/>
    <mergeCell ref="C48:E48"/>
    <mergeCell ref="F48:M48"/>
    <mergeCell ref="D38:E38"/>
    <mergeCell ref="D39:E39"/>
    <mergeCell ref="L26:M26"/>
    <mergeCell ref="J26:K26"/>
    <mergeCell ref="G26:I26"/>
    <mergeCell ref="G42:H42"/>
    <mergeCell ref="C43:F43"/>
    <mergeCell ref="M24:N24"/>
    <mergeCell ref="G43:H43"/>
    <mergeCell ref="C44:F44"/>
    <mergeCell ref="G44:H44"/>
    <mergeCell ref="C25:F25"/>
    <mergeCell ref="G25:L25"/>
    <mergeCell ref="M25:N25"/>
    <mergeCell ref="C24:F24"/>
    <mergeCell ref="G24:L24"/>
    <mergeCell ref="A22:B22"/>
    <mergeCell ref="C22:F22"/>
    <mergeCell ref="A23:B23"/>
    <mergeCell ref="A24:B24"/>
    <mergeCell ref="A46:B47"/>
    <mergeCell ref="A25:B25"/>
    <mergeCell ref="D46:E46"/>
    <mergeCell ref="D47:E47"/>
    <mergeCell ref="A43:B44"/>
    <mergeCell ref="G22:L22"/>
    <mergeCell ref="M22:N22"/>
    <mergeCell ref="C23:F23"/>
    <mergeCell ref="G23:L23"/>
    <mergeCell ref="M23:N23"/>
  </mergeCells>
  <phoneticPr fontId="6"/>
  <conditionalFormatting sqref="C4:G4">
    <cfRule type="expression" dxfId="2" priority="1">
      <formula>"-select-"</formula>
    </cfRule>
  </conditionalFormatting>
  <conditionalFormatting sqref="N50">
    <cfRule type="cellIs" dxfId="1" priority="3" operator="greaterThan">
      <formula>1000000</formula>
    </cfRule>
  </conditionalFormatting>
  <dataValidations disablePrompts="1" count="4">
    <dataValidation allowBlank="1" showInputMessage="1" showErrorMessage="1" prompt="3年を超えて継続する課題（開始年度から数えて4年目となる課題）は研究費の申請ができません。" sqref="M5:N5" xr:uid="{00000000-0002-0000-0000-000000000000}"/>
    <dataValidation allowBlank="1" showInputMessage="1" showErrorMessage="1" prompt="現在NIMSから支援を受けている/申請中/申請予定のNIMS内公募（自由発想研究支援制度など）についてご記入ください_x000a_" sqref="A56:A57" xr:uid="{00000000-0002-0000-0000-000001000000}"/>
    <dataValidation type="list" allowBlank="1" showInputMessage="1" sqref="C13:N13" xr:uid="{3EA87B53-6678-42E6-B8BE-2987CB8302B7}">
      <formula1>センター</formula1>
    </dataValidation>
    <dataValidation type="list" allowBlank="1" showInputMessage="1" sqref="C14:I14" xr:uid="{6FEE716C-E0FB-4419-A299-E4CB0863881D}">
      <formula1>INDIRECT(C13)</formula1>
    </dataValidation>
  </dataValidations>
  <printOptions horizontalCentered="1"/>
  <pageMargins left="0.25" right="0.25" top="0.75" bottom="0.75" header="0.3" footer="0.3"/>
  <pageSetup paperSize="9" scale="95" fitToHeight="0" orientation="portrait" cellComments="asDisplayed" r:id="rId1"/>
  <rowBreaks count="1" manualBreakCount="1">
    <brk id="27" max="13" man="1"/>
  </rowBreaks>
  <colBreaks count="1" manualBreakCount="1">
    <brk id="14" max="1048575" man="1"/>
  </colBreaks>
  <ignoredErrors>
    <ignoredError sqref="N3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550" r:id="rId4" name="Check Box 22">
              <controlPr defaultSize="0" autoFill="0" autoLine="0" autoPict="0">
                <anchor moveWithCells="1">
                  <from>
                    <xdr:col>0</xdr:col>
                    <xdr:colOff>447675</xdr:colOff>
                    <xdr:row>52</xdr:row>
                    <xdr:rowOff>0</xdr:rowOff>
                  </from>
                  <to>
                    <xdr:col>1</xdr:col>
                    <xdr:colOff>19050</xdr:colOff>
                    <xdr:row>52</xdr:row>
                    <xdr:rowOff>247650</xdr:rowOff>
                  </to>
                </anchor>
              </controlPr>
            </control>
          </mc:Choice>
        </mc:AlternateContent>
        <mc:AlternateContent xmlns:mc="http://schemas.openxmlformats.org/markup-compatibility/2006">
          <mc:Choice Requires="x14">
            <control shapeId="22551" r:id="rId5" name="Check Box 23">
              <controlPr defaultSize="0" autoFill="0" autoLine="0" autoPict="0">
                <anchor moveWithCells="1">
                  <from>
                    <xdr:col>0</xdr:col>
                    <xdr:colOff>447675</xdr:colOff>
                    <xdr:row>53</xdr:row>
                    <xdr:rowOff>0</xdr:rowOff>
                  </from>
                  <to>
                    <xdr:col>1</xdr:col>
                    <xdr:colOff>19050</xdr:colOff>
                    <xdr:row>53</xdr:row>
                    <xdr:rowOff>247650</xdr:rowOff>
                  </to>
                </anchor>
              </controlPr>
            </control>
          </mc:Choice>
        </mc:AlternateContent>
        <mc:AlternateContent xmlns:mc="http://schemas.openxmlformats.org/markup-compatibility/2006">
          <mc:Choice Requires="x14">
            <control shapeId="22552" r:id="rId6" name="Check Box 24">
              <controlPr defaultSize="0" autoFill="0" autoLine="0" autoPict="0">
                <anchor moveWithCells="1">
                  <from>
                    <xdr:col>0</xdr:col>
                    <xdr:colOff>447675</xdr:colOff>
                    <xdr:row>54</xdr:row>
                    <xdr:rowOff>0</xdr:rowOff>
                  </from>
                  <to>
                    <xdr:col>1</xdr:col>
                    <xdr:colOff>19050</xdr:colOff>
                    <xdr:row>54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allowBlank="1" showInputMessage="1" showErrorMessage="1" prompt="ドロップダウンより選択ください" xr:uid="{00000000-0002-0000-0000-000008000000}">
          <x14:formula1>
            <xm:f>ドロップダウン!$J$2:$J$3</xm:f>
          </x14:formula1>
          <xm:sqref>A22:B25</xm:sqref>
        </x14:dataValidation>
        <x14:dataValidation type="list" allowBlank="1" showInputMessage="1" showErrorMessage="1" xr:uid="{4D2D186C-0943-437C-B5D6-B43F1948A873}">
          <x14:formula1>
            <xm:f>ドロップダウン!$K$2:$K$3</xm:f>
          </x14:formula1>
          <xm:sqref>C5:G5</xm:sqref>
        </x14:dataValidation>
        <x14:dataValidation type="list" allowBlank="1" showInputMessage="1" showErrorMessage="1" xr:uid="{00000000-0002-0000-0000-000007000000}">
          <x14:formula1>
            <xm:f>ドロップダウン!$L$2:$L$3</xm:f>
          </x14:formula1>
          <xm:sqref>C4:G4</xm:sqref>
        </x14:dataValidation>
        <x14:dataValidation type="list" allowBlank="1" showInputMessage="1" showErrorMessage="1" xr:uid="{5058E54B-86AD-4B0A-8879-6BFC1979C3D1}">
          <x14:formula1>
            <xm:f>ドロップダウン!$N$2:$N$5</xm:f>
          </x14:formula1>
          <xm:sqref>C41:F44</xm:sqref>
        </x14:dataValidation>
        <x14:dataValidation type="list" allowBlank="1" showInputMessage="1" prompt="リストにない場合は手入力" xr:uid="{1476AB14-8F79-4A43-B349-1920A4043515}">
          <x14:formula1>
            <xm:f>ドロップダウン!$I$2:$I$14</xm:f>
          </x14:formula1>
          <xm:sqref>L14:N14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6BE21-F223-4867-BE13-29254A032874}">
  <sheetPr codeName="Sheet2"/>
  <dimension ref="A1:T457"/>
  <sheetViews>
    <sheetView topLeftCell="A329" zoomScale="90" zoomScaleNormal="90" workbookViewId="0">
      <selection activeCell="B371" sqref="B371"/>
    </sheetView>
  </sheetViews>
  <sheetFormatPr defaultRowHeight="13.5" x14ac:dyDescent="0.15"/>
  <cols>
    <col min="1" max="1" width="5.25" style="110" bestFit="1" customWidth="1"/>
    <col min="2" max="2" width="12.75" style="110" customWidth="1"/>
    <col min="3" max="3" width="14" style="110" customWidth="1"/>
    <col min="4" max="4" width="16.5" style="110" customWidth="1"/>
    <col min="5" max="5" width="10.75" style="110" customWidth="1"/>
    <col min="6" max="6" width="9" style="110"/>
    <col min="7" max="7" width="13.75" style="110" customWidth="1"/>
    <col min="8" max="8" width="5.75" style="110" customWidth="1"/>
    <col min="9" max="13" width="6.5" style="110" customWidth="1"/>
    <col min="14" max="14" width="6.5" customWidth="1"/>
    <col min="15" max="16" width="5.875" customWidth="1"/>
    <col min="17" max="17" width="37.125" bestFit="1" customWidth="1"/>
  </cols>
  <sheetData>
    <row r="1" spans="1:20" ht="14.25" thickBot="1" x14ac:dyDescent="0.2">
      <c r="A1" s="107" t="s">
        <v>176</v>
      </c>
      <c r="B1" s="107" t="s">
        <v>174</v>
      </c>
      <c r="C1" s="107" t="s">
        <v>180</v>
      </c>
      <c r="D1" s="107" t="s">
        <v>173</v>
      </c>
      <c r="E1" s="107" t="s">
        <v>11</v>
      </c>
      <c r="F1" s="107" t="s">
        <v>175</v>
      </c>
      <c r="G1" s="107" t="s">
        <v>172</v>
      </c>
      <c r="H1" s="108">
        <v>2016</v>
      </c>
      <c r="I1" s="108">
        <v>2017</v>
      </c>
      <c r="J1" s="108">
        <v>2018</v>
      </c>
      <c r="K1" s="108">
        <v>2019</v>
      </c>
      <c r="L1" s="108">
        <v>2020</v>
      </c>
      <c r="M1" s="108">
        <v>2021</v>
      </c>
      <c r="N1" s="108">
        <v>2022</v>
      </c>
      <c r="O1" s="108">
        <v>2023</v>
      </c>
      <c r="P1" s="108">
        <v>2024</v>
      </c>
      <c r="Q1" s="107" t="s">
        <v>181</v>
      </c>
    </row>
    <row r="2" spans="1:20" x14ac:dyDescent="0.15">
      <c r="A2" s="109">
        <v>1</v>
      </c>
      <c r="B2" s="109" t="s">
        <v>182</v>
      </c>
      <c r="C2" s="109" t="s">
        <v>183</v>
      </c>
      <c r="D2" s="109" t="s">
        <v>659</v>
      </c>
      <c r="E2" s="109" t="s">
        <v>184</v>
      </c>
      <c r="F2" s="109">
        <v>2016</v>
      </c>
      <c r="G2" s="109">
        <v>2</v>
      </c>
      <c r="H2" s="109">
        <v>1</v>
      </c>
      <c r="I2" s="109">
        <v>34</v>
      </c>
      <c r="J2" s="110">
        <v>0</v>
      </c>
      <c r="K2" s="110">
        <v>0</v>
      </c>
      <c r="L2" s="110">
        <v>0</v>
      </c>
      <c r="M2" s="109">
        <v>0</v>
      </c>
      <c r="N2" s="109">
        <v>0</v>
      </c>
      <c r="O2" s="109">
        <v>0</v>
      </c>
      <c r="P2" s="109">
        <v>0</v>
      </c>
      <c r="Q2" s="109"/>
      <c r="S2" s="129" t="s">
        <v>179</v>
      </c>
      <c r="T2" s="130" t="s">
        <v>177</v>
      </c>
    </row>
    <row r="3" spans="1:20" ht="14.25" thickBot="1" x14ac:dyDescent="0.2">
      <c r="A3" s="109">
        <v>2</v>
      </c>
      <c r="B3" s="109" t="s">
        <v>185</v>
      </c>
      <c r="C3" s="109" t="s">
        <v>186</v>
      </c>
      <c r="D3" s="109" t="s">
        <v>660</v>
      </c>
      <c r="E3" s="109" t="s">
        <v>921</v>
      </c>
      <c r="F3" s="109">
        <v>2016</v>
      </c>
      <c r="G3" s="109">
        <v>3</v>
      </c>
      <c r="H3" s="109">
        <v>2</v>
      </c>
      <c r="I3" s="109">
        <v>19</v>
      </c>
      <c r="J3" s="110">
        <v>58</v>
      </c>
      <c r="K3" s="110">
        <v>0</v>
      </c>
      <c r="L3" s="110">
        <v>0</v>
      </c>
      <c r="M3" s="109">
        <v>0</v>
      </c>
      <c r="N3" s="109">
        <v>0</v>
      </c>
      <c r="O3" s="109">
        <v>0</v>
      </c>
      <c r="P3" s="109">
        <v>0</v>
      </c>
      <c r="Q3" s="109"/>
      <c r="S3" s="131">
        <f>申込書!P7</f>
        <v>2024</v>
      </c>
      <c r="T3" s="132" t="str">
        <f>申込書!Q7</f>
        <v>xxx</v>
      </c>
    </row>
    <row r="4" spans="1:20" x14ac:dyDescent="0.15">
      <c r="A4" s="109">
        <v>3</v>
      </c>
      <c r="B4" s="109" t="s">
        <v>187</v>
      </c>
      <c r="C4" s="109" t="s">
        <v>188</v>
      </c>
      <c r="D4" s="109" t="s">
        <v>661</v>
      </c>
      <c r="E4" s="109" t="s">
        <v>184</v>
      </c>
      <c r="F4" s="109">
        <v>2016</v>
      </c>
      <c r="G4" s="109">
        <v>4</v>
      </c>
      <c r="H4" s="109">
        <v>3</v>
      </c>
      <c r="I4" s="109">
        <v>1</v>
      </c>
      <c r="J4" s="110">
        <v>5</v>
      </c>
      <c r="K4" s="110">
        <v>18</v>
      </c>
      <c r="L4" s="110">
        <v>0</v>
      </c>
      <c r="M4" s="109">
        <v>0</v>
      </c>
      <c r="N4" s="109">
        <v>0</v>
      </c>
      <c r="O4" s="109">
        <v>0</v>
      </c>
      <c r="P4" s="109">
        <v>0</v>
      </c>
      <c r="Q4" s="109"/>
    </row>
    <row r="5" spans="1:20" ht="14.25" thickBot="1" x14ac:dyDescent="0.2">
      <c r="A5" s="109">
        <v>4</v>
      </c>
      <c r="B5" s="109" t="s">
        <v>189</v>
      </c>
      <c r="C5" s="109" t="s">
        <v>190</v>
      </c>
      <c r="D5" s="109" t="s">
        <v>662</v>
      </c>
      <c r="E5" s="109" t="s">
        <v>184</v>
      </c>
      <c r="F5" s="109">
        <v>2016</v>
      </c>
      <c r="G5" s="109">
        <v>3</v>
      </c>
      <c r="H5" s="109">
        <v>4</v>
      </c>
      <c r="I5" s="109">
        <v>14</v>
      </c>
      <c r="J5" s="110">
        <v>7</v>
      </c>
      <c r="K5" s="110">
        <v>0</v>
      </c>
      <c r="L5" s="110">
        <v>0</v>
      </c>
      <c r="M5" s="109">
        <v>0</v>
      </c>
      <c r="N5" s="109">
        <v>0</v>
      </c>
      <c r="O5" s="109">
        <v>0</v>
      </c>
      <c r="P5" s="109">
        <v>0</v>
      </c>
      <c r="Q5" s="109"/>
      <c r="S5" t="s">
        <v>178</v>
      </c>
    </row>
    <row r="6" spans="1:20" s="127" customFormat="1" ht="14.25" thickBot="1" x14ac:dyDescent="0.2">
      <c r="A6" s="109">
        <v>5</v>
      </c>
      <c r="B6" s="109" t="s">
        <v>191</v>
      </c>
      <c r="C6" s="109" t="s">
        <v>192</v>
      </c>
      <c r="D6" s="109" t="s">
        <v>193</v>
      </c>
      <c r="E6" s="109" t="s">
        <v>184</v>
      </c>
      <c r="F6" s="109">
        <v>2016</v>
      </c>
      <c r="G6" s="109">
        <v>4</v>
      </c>
      <c r="H6" s="109">
        <v>5</v>
      </c>
      <c r="I6" s="109">
        <v>12</v>
      </c>
      <c r="J6" s="110">
        <v>19</v>
      </c>
      <c r="K6" s="110">
        <v>0</v>
      </c>
      <c r="L6" s="110">
        <v>0</v>
      </c>
      <c r="M6" s="109">
        <v>20</v>
      </c>
      <c r="N6" s="109">
        <v>0</v>
      </c>
      <c r="O6" s="109">
        <v>0</v>
      </c>
      <c r="P6" s="109">
        <v>0</v>
      </c>
      <c r="S6" s="128" t="e">
        <f ca="1">INDEX(A1:P10000,MATCH(T3,OFFSET(INDIRECT(ADDRESS(1,MATCH(S3,A1:P1,0))),0,0,10000,1),0),1)</f>
        <v>#N/A</v>
      </c>
    </row>
    <row r="7" spans="1:20" x14ac:dyDescent="0.15">
      <c r="A7" s="109">
        <v>6</v>
      </c>
      <c r="B7" s="109" t="s">
        <v>194</v>
      </c>
      <c r="C7" s="109" t="s">
        <v>195</v>
      </c>
      <c r="D7" s="109" t="s">
        <v>196</v>
      </c>
      <c r="E7" s="109" t="s">
        <v>197</v>
      </c>
      <c r="F7" s="109">
        <v>2016</v>
      </c>
      <c r="G7" s="109">
        <v>2</v>
      </c>
      <c r="H7" s="109">
        <v>6</v>
      </c>
      <c r="I7" s="109">
        <v>55</v>
      </c>
      <c r="J7" s="110">
        <v>0</v>
      </c>
      <c r="K7" s="110">
        <v>0</v>
      </c>
      <c r="L7" s="110">
        <v>0</v>
      </c>
      <c r="M7" s="109">
        <v>0</v>
      </c>
      <c r="N7" s="109">
        <v>0</v>
      </c>
      <c r="O7" s="109">
        <v>0</v>
      </c>
      <c r="P7" s="109">
        <v>0</v>
      </c>
      <c r="Q7" s="109"/>
    </row>
    <row r="8" spans="1:20" x14ac:dyDescent="0.15">
      <c r="A8" s="109">
        <v>7</v>
      </c>
      <c r="B8" s="109" t="s">
        <v>194</v>
      </c>
      <c r="C8" s="109" t="s">
        <v>198</v>
      </c>
      <c r="D8" s="109" t="s">
        <v>199</v>
      </c>
      <c r="E8" s="109" t="s">
        <v>197</v>
      </c>
      <c r="F8" s="109">
        <v>2016</v>
      </c>
      <c r="G8" s="109">
        <v>4</v>
      </c>
      <c r="H8" s="109">
        <v>7</v>
      </c>
      <c r="I8" s="109">
        <v>64</v>
      </c>
      <c r="J8" s="110">
        <v>94</v>
      </c>
      <c r="K8" s="110">
        <v>90</v>
      </c>
      <c r="L8" s="110">
        <v>0</v>
      </c>
      <c r="M8" s="109">
        <v>0</v>
      </c>
      <c r="N8" s="109">
        <v>0</v>
      </c>
      <c r="O8" s="109">
        <v>0</v>
      </c>
      <c r="P8" s="109">
        <v>0</v>
      </c>
      <c r="Q8" s="109"/>
    </row>
    <row r="9" spans="1:20" x14ac:dyDescent="0.15">
      <c r="A9" s="109">
        <v>8</v>
      </c>
      <c r="B9" s="109" t="s">
        <v>200</v>
      </c>
      <c r="C9" s="109" t="s">
        <v>201</v>
      </c>
      <c r="D9" s="109" t="s">
        <v>202</v>
      </c>
      <c r="E9" s="109" t="s">
        <v>184</v>
      </c>
      <c r="F9" s="109">
        <v>2016</v>
      </c>
      <c r="G9" s="109">
        <v>4</v>
      </c>
      <c r="H9" s="109">
        <v>8</v>
      </c>
      <c r="I9" s="109">
        <v>40</v>
      </c>
      <c r="J9" s="110">
        <v>95</v>
      </c>
      <c r="K9" s="110">
        <v>109</v>
      </c>
      <c r="L9" s="110">
        <v>0</v>
      </c>
      <c r="M9" s="109">
        <v>0</v>
      </c>
      <c r="N9" s="109">
        <v>0</v>
      </c>
      <c r="O9" s="109">
        <v>0</v>
      </c>
      <c r="P9" s="109">
        <v>0</v>
      </c>
      <c r="Q9" s="109"/>
    </row>
    <row r="10" spans="1:20" x14ac:dyDescent="0.15">
      <c r="A10" s="109">
        <v>9</v>
      </c>
      <c r="B10" s="109" t="s">
        <v>203</v>
      </c>
      <c r="C10" s="109" t="s">
        <v>204</v>
      </c>
      <c r="D10" s="109" t="s">
        <v>205</v>
      </c>
      <c r="E10" s="109" t="s">
        <v>184</v>
      </c>
      <c r="F10" s="109">
        <v>2016</v>
      </c>
      <c r="G10" s="109">
        <v>3</v>
      </c>
      <c r="H10" s="109">
        <v>9</v>
      </c>
      <c r="I10" s="109">
        <v>86</v>
      </c>
      <c r="J10" s="110">
        <v>131</v>
      </c>
      <c r="K10" s="110">
        <v>0</v>
      </c>
      <c r="L10" s="110">
        <v>0</v>
      </c>
      <c r="M10" s="109">
        <v>0</v>
      </c>
      <c r="N10" s="109">
        <v>0</v>
      </c>
      <c r="O10" s="109">
        <v>0</v>
      </c>
      <c r="P10" s="109">
        <v>0</v>
      </c>
      <c r="Q10" s="109"/>
    </row>
    <row r="11" spans="1:20" x14ac:dyDescent="0.15">
      <c r="A11" s="109">
        <v>10</v>
      </c>
      <c r="B11" s="109" t="s">
        <v>189</v>
      </c>
      <c r="C11" s="109" t="s">
        <v>206</v>
      </c>
      <c r="D11" s="109" t="s">
        <v>207</v>
      </c>
      <c r="E11" s="109" t="s">
        <v>184</v>
      </c>
      <c r="F11" s="109">
        <v>2016</v>
      </c>
      <c r="G11" s="109">
        <v>3</v>
      </c>
      <c r="H11" s="109">
        <v>10</v>
      </c>
      <c r="I11" s="109">
        <v>20</v>
      </c>
      <c r="J11" s="110">
        <v>4</v>
      </c>
      <c r="K11" s="110">
        <v>0</v>
      </c>
      <c r="L11" s="110">
        <v>0</v>
      </c>
      <c r="M11" s="109">
        <v>0</v>
      </c>
      <c r="N11" s="109">
        <v>0</v>
      </c>
      <c r="O11" s="109">
        <v>0</v>
      </c>
      <c r="P11" s="109">
        <v>0</v>
      </c>
      <c r="Q11" s="109"/>
    </row>
    <row r="12" spans="1:20" x14ac:dyDescent="0.15">
      <c r="A12" s="109">
        <v>11</v>
      </c>
      <c r="B12" s="109" t="s">
        <v>663</v>
      </c>
      <c r="C12" s="109" t="s">
        <v>208</v>
      </c>
      <c r="D12" s="109" t="s">
        <v>209</v>
      </c>
      <c r="E12" s="109" t="s">
        <v>197</v>
      </c>
      <c r="F12" s="109">
        <v>2016</v>
      </c>
      <c r="G12" s="109">
        <v>1</v>
      </c>
      <c r="H12" s="109">
        <v>11</v>
      </c>
      <c r="I12" s="109">
        <v>0</v>
      </c>
      <c r="J12" s="110">
        <v>0</v>
      </c>
      <c r="K12" s="110">
        <v>0</v>
      </c>
      <c r="L12" s="110">
        <v>0</v>
      </c>
      <c r="M12" s="109">
        <v>0</v>
      </c>
      <c r="N12" s="109">
        <v>0</v>
      </c>
      <c r="O12" s="109">
        <v>0</v>
      </c>
      <c r="P12" s="109">
        <v>0</v>
      </c>
      <c r="Q12" s="109"/>
    </row>
    <row r="13" spans="1:20" x14ac:dyDescent="0.15">
      <c r="A13" s="109">
        <v>12</v>
      </c>
      <c r="B13" s="109" t="s">
        <v>210</v>
      </c>
      <c r="C13" s="109" t="s">
        <v>211</v>
      </c>
      <c r="D13" s="109" t="s">
        <v>212</v>
      </c>
      <c r="E13" s="109" t="s">
        <v>184</v>
      </c>
      <c r="F13" s="109">
        <v>2016</v>
      </c>
      <c r="G13" s="109">
        <v>1</v>
      </c>
      <c r="H13" s="109">
        <v>12</v>
      </c>
      <c r="I13" s="109">
        <v>0</v>
      </c>
      <c r="J13" s="110">
        <v>0</v>
      </c>
      <c r="K13" s="110">
        <v>0</v>
      </c>
      <c r="L13" s="110">
        <v>0</v>
      </c>
      <c r="M13" s="109">
        <v>0</v>
      </c>
      <c r="N13" s="109">
        <v>0</v>
      </c>
      <c r="O13" s="109">
        <v>0</v>
      </c>
      <c r="P13" s="109">
        <v>0</v>
      </c>
      <c r="Q13" s="109"/>
    </row>
    <row r="14" spans="1:20" x14ac:dyDescent="0.15">
      <c r="A14" s="109">
        <v>13</v>
      </c>
      <c r="B14" s="109" t="s">
        <v>194</v>
      </c>
      <c r="C14" s="109" t="s">
        <v>213</v>
      </c>
      <c r="D14" s="109" t="s">
        <v>214</v>
      </c>
      <c r="E14" s="109" t="s">
        <v>215</v>
      </c>
      <c r="F14" s="109">
        <v>2016</v>
      </c>
      <c r="G14" s="109">
        <v>3</v>
      </c>
      <c r="H14" s="109">
        <v>13</v>
      </c>
      <c r="I14" s="109">
        <v>56</v>
      </c>
      <c r="J14" s="110">
        <v>86</v>
      </c>
      <c r="K14" s="110">
        <v>0</v>
      </c>
      <c r="L14" s="110">
        <v>0</v>
      </c>
      <c r="M14" s="109">
        <v>0</v>
      </c>
      <c r="N14" s="109">
        <v>0</v>
      </c>
      <c r="O14" s="109">
        <v>0</v>
      </c>
      <c r="P14" s="109">
        <v>0</v>
      </c>
      <c r="Q14" s="109"/>
    </row>
    <row r="15" spans="1:20" x14ac:dyDescent="0.15">
      <c r="A15" s="109">
        <v>14</v>
      </c>
      <c r="B15" s="109" t="s">
        <v>216</v>
      </c>
      <c r="C15" s="109" t="s">
        <v>217</v>
      </c>
      <c r="D15" s="109" t="s">
        <v>218</v>
      </c>
      <c r="E15" s="109" t="s">
        <v>197</v>
      </c>
      <c r="F15" s="109">
        <v>2016</v>
      </c>
      <c r="G15" s="109">
        <v>4</v>
      </c>
      <c r="H15" s="109">
        <v>14</v>
      </c>
      <c r="I15" s="109">
        <v>23</v>
      </c>
      <c r="J15" s="110">
        <v>44</v>
      </c>
      <c r="K15" s="110">
        <v>95</v>
      </c>
      <c r="L15" s="110">
        <v>0</v>
      </c>
      <c r="M15" s="109">
        <v>0</v>
      </c>
      <c r="N15" s="109">
        <v>0</v>
      </c>
      <c r="O15" s="109">
        <v>0</v>
      </c>
      <c r="P15" s="109">
        <v>0</v>
      </c>
      <c r="Q15" s="109"/>
    </row>
    <row r="16" spans="1:20" x14ac:dyDescent="0.15">
      <c r="A16" s="109">
        <v>15</v>
      </c>
      <c r="B16" s="109" t="s">
        <v>219</v>
      </c>
      <c r="C16" s="109" t="s">
        <v>220</v>
      </c>
      <c r="D16" s="109" t="s">
        <v>221</v>
      </c>
      <c r="E16" s="109" t="s">
        <v>184</v>
      </c>
      <c r="F16" s="109">
        <v>2016</v>
      </c>
      <c r="G16" s="109">
        <v>3</v>
      </c>
      <c r="H16" s="109">
        <v>15</v>
      </c>
      <c r="I16" s="109">
        <v>4</v>
      </c>
      <c r="J16" s="110">
        <v>17</v>
      </c>
      <c r="K16" s="110">
        <v>0</v>
      </c>
      <c r="L16" s="110">
        <v>0</v>
      </c>
      <c r="M16" s="109">
        <v>0</v>
      </c>
      <c r="N16" s="109">
        <v>0</v>
      </c>
      <c r="O16" s="109">
        <v>0</v>
      </c>
      <c r="P16" s="109">
        <v>0</v>
      </c>
      <c r="Q16" s="109"/>
    </row>
    <row r="17" spans="1:17" x14ac:dyDescent="0.15">
      <c r="A17" s="109">
        <v>16</v>
      </c>
      <c r="B17" s="109" t="s">
        <v>194</v>
      </c>
      <c r="C17" s="109" t="s">
        <v>222</v>
      </c>
      <c r="D17" s="109" t="s">
        <v>223</v>
      </c>
      <c r="E17" s="109" t="s">
        <v>197</v>
      </c>
      <c r="F17" s="109">
        <v>2016</v>
      </c>
      <c r="G17" s="109">
        <v>2</v>
      </c>
      <c r="H17" s="109">
        <v>16</v>
      </c>
      <c r="I17" s="109">
        <v>63</v>
      </c>
      <c r="J17" s="110">
        <v>0</v>
      </c>
      <c r="K17" s="110">
        <v>0</v>
      </c>
      <c r="L17" s="110">
        <v>0</v>
      </c>
      <c r="M17" s="109">
        <v>0</v>
      </c>
      <c r="N17" s="109">
        <v>0</v>
      </c>
      <c r="O17" s="109">
        <v>0</v>
      </c>
      <c r="P17" s="109">
        <v>0</v>
      </c>
      <c r="Q17" s="109"/>
    </row>
    <row r="18" spans="1:17" x14ac:dyDescent="0.15">
      <c r="A18" s="109">
        <v>17</v>
      </c>
      <c r="B18" s="109" t="s">
        <v>224</v>
      </c>
      <c r="C18" s="109" t="s">
        <v>225</v>
      </c>
      <c r="D18" s="109" t="s">
        <v>226</v>
      </c>
      <c r="E18" s="109" t="s">
        <v>922</v>
      </c>
      <c r="F18" s="109">
        <v>2016</v>
      </c>
      <c r="G18" s="109">
        <v>4</v>
      </c>
      <c r="H18" s="109">
        <v>17</v>
      </c>
      <c r="I18" s="109">
        <v>8</v>
      </c>
      <c r="J18" s="110">
        <v>9</v>
      </c>
      <c r="K18" s="110">
        <v>13</v>
      </c>
      <c r="L18" s="110">
        <v>0</v>
      </c>
      <c r="M18" s="109">
        <v>0</v>
      </c>
      <c r="N18" s="109">
        <v>0</v>
      </c>
      <c r="O18" s="109">
        <v>0</v>
      </c>
      <c r="P18" s="109">
        <v>0</v>
      </c>
      <c r="Q18" s="109"/>
    </row>
    <row r="19" spans="1:17" x14ac:dyDescent="0.15">
      <c r="A19" s="109">
        <v>18</v>
      </c>
      <c r="B19" s="109" t="s">
        <v>227</v>
      </c>
      <c r="C19" s="109" t="s">
        <v>228</v>
      </c>
      <c r="D19" s="109" t="s">
        <v>229</v>
      </c>
      <c r="E19" s="109" t="s">
        <v>923</v>
      </c>
      <c r="F19" s="109">
        <v>2016</v>
      </c>
      <c r="G19" s="109">
        <v>3</v>
      </c>
      <c r="H19" s="109">
        <v>18</v>
      </c>
      <c r="I19" s="109">
        <v>22</v>
      </c>
      <c r="J19" s="110">
        <v>132</v>
      </c>
      <c r="K19" s="110">
        <v>0</v>
      </c>
      <c r="L19" s="110">
        <v>0</v>
      </c>
      <c r="M19" s="109">
        <v>0</v>
      </c>
      <c r="N19" s="109">
        <v>0</v>
      </c>
      <c r="O19" s="109">
        <v>0</v>
      </c>
      <c r="P19" s="109">
        <v>0</v>
      </c>
      <c r="Q19" s="109"/>
    </row>
    <row r="20" spans="1:17" x14ac:dyDescent="0.15">
      <c r="A20" s="109">
        <v>19</v>
      </c>
      <c r="B20" s="109" t="s">
        <v>230</v>
      </c>
      <c r="C20" s="109" t="s">
        <v>664</v>
      </c>
      <c r="D20" s="109" t="s">
        <v>665</v>
      </c>
      <c r="E20" s="109" t="s">
        <v>184</v>
      </c>
      <c r="F20" s="109">
        <v>2016</v>
      </c>
      <c r="G20" s="109">
        <v>4</v>
      </c>
      <c r="H20" s="109">
        <v>19</v>
      </c>
      <c r="I20" s="109">
        <v>2</v>
      </c>
      <c r="J20" s="110">
        <v>1</v>
      </c>
      <c r="K20" s="110">
        <v>5</v>
      </c>
      <c r="L20" s="110">
        <v>0</v>
      </c>
      <c r="M20" s="109">
        <v>0</v>
      </c>
      <c r="N20" s="109">
        <v>0</v>
      </c>
      <c r="O20" s="109">
        <v>0</v>
      </c>
      <c r="P20" s="109">
        <v>0</v>
      </c>
      <c r="Q20" s="109"/>
    </row>
    <row r="21" spans="1:17" x14ac:dyDescent="0.15">
      <c r="A21" s="109">
        <v>20</v>
      </c>
      <c r="B21" s="109" t="s">
        <v>231</v>
      </c>
      <c r="C21" s="109" t="s">
        <v>232</v>
      </c>
      <c r="D21" s="109" t="s">
        <v>233</v>
      </c>
      <c r="E21" s="109" t="s">
        <v>184</v>
      </c>
      <c r="F21" s="109">
        <v>2016</v>
      </c>
      <c r="G21" s="109">
        <v>3</v>
      </c>
      <c r="H21" s="109">
        <v>20</v>
      </c>
      <c r="I21" s="109">
        <v>29</v>
      </c>
      <c r="J21" s="110">
        <v>55</v>
      </c>
      <c r="K21" s="110">
        <v>0</v>
      </c>
      <c r="L21" s="110">
        <v>0</v>
      </c>
      <c r="M21" s="109">
        <v>0</v>
      </c>
      <c r="N21" s="109">
        <v>0</v>
      </c>
      <c r="O21" s="109">
        <v>0</v>
      </c>
      <c r="P21" s="109">
        <v>0</v>
      </c>
      <c r="Q21" s="109"/>
    </row>
    <row r="22" spans="1:17" x14ac:dyDescent="0.15">
      <c r="A22" s="109">
        <v>21</v>
      </c>
      <c r="B22" s="109" t="s">
        <v>234</v>
      </c>
      <c r="C22" s="109" t="s">
        <v>235</v>
      </c>
      <c r="D22" s="109" t="s">
        <v>196</v>
      </c>
      <c r="E22" s="109" t="s">
        <v>236</v>
      </c>
      <c r="F22" s="109">
        <v>2016</v>
      </c>
      <c r="G22" s="109">
        <v>3</v>
      </c>
      <c r="H22" s="109">
        <v>22</v>
      </c>
      <c r="I22" s="109">
        <v>90</v>
      </c>
      <c r="J22" s="110">
        <v>116</v>
      </c>
      <c r="K22" s="110">
        <v>0</v>
      </c>
      <c r="L22" s="110">
        <v>0</v>
      </c>
      <c r="M22" s="109">
        <v>0</v>
      </c>
      <c r="N22" s="109">
        <v>0</v>
      </c>
      <c r="O22" s="109">
        <v>0</v>
      </c>
      <c r="P22" s="109">
        <v>0</v>
      </c>
      <c r="Q22" s="109"/>
    </row>
    <row r="23" spans="1:17" x14ac:dyDescent="0.15">
      <c r="A23" s="109">
        <v>22</v>
      </c>
      <c r="B23" s="109" t="s">
        <v>237</v>
      </c>
      <c r="C23" s="109" t="s">
        <v>238</v>
      </c>
      <c r="D23" s="109" t="s">
        <v>205</v>
      </c>
      <c r="E23" s="109" t="s">
        <v>184</v>
      </c>
      <c r="F23" s="109">
        <v>2016</v>
      </c>
      <c r="G23" s="109">
        <v>1</v>
      </c>
      <c r="H23" s="109">
        <v>23</v>
      </c>
      <c r="I23" s="109">
        <v>0</v>
      </c>
      <c r="J23" s="110">
        <v>0</v>
      </c>
      <c r="K23" s="110">
        <v>0</v>
      </c>
      <c r="L23" s="110">
        <v>0</v>
      </c>
      <c r="M23" s="109">
        <v>0</v>
      </c>
      <c r="N23" s="109">
        <v>0</v>
      </c>
      <c r="O23" s="109">
        <v>0</v>
      </c>
      <c r="P23" s="109">
        <v>0</v>
      </c>
      <c r="Q23" s="109"/>
    </row>
    <row r="24" spans="1:17" x14ac:dyDescent="0.15">
      <c r="A24" s="109">
        <v>23</v>
      </c>
      <c r="B24" s="109" t="s">
        <v>239</v>
      </c>
      <c r="C24" s="109" t="s">
        <v>240</v>
      </c>
      <c r="D24" s="109" t="s">
        <v>241</v>
      </c>
      <c r="E24" s="109" t="s">
        <v>236</v>
      </c>
      <c r="F24" s="109">
        <v>2016</v>
      </c>
      <c r="G24" s="109">
        <v>2</v>
      </c>
      <c r="H24" s="109">
        <v>24</v>
      </c>
      <c r="I24" s="109">
        <v>53</v>
      </c>
      <c r="J24" s="110">
        <v>0</v>
      </c>
      <c r="K24" s="110">
        <v>0</v>
      </c>
      <c r="L24" s="110">
        <v>0</v>
      </c>
      <c r="M24" s="109">
        <v>0</v>
      </c>
      <c r="N24" s="109">
        <v>0</v>
      </c>
      <c r="O24" s="109">
        <v>0</v>
      </c>
      <c r="P24" s="109">
        <v>0</v>
      </c>
      <c r="Q24" s="109"/>
    </row>
    <row r="25" spans="1:17" x14ac:dyDescent="0.15">
      <c r="A25" s="109">
        <v>24</v>
      </c>
      <c r="B25" s="109" t="s">
        <v>242</v>
      </c>
      <c r="C25" s="109" t="s">
        <v>243</v>
      </c>
      <c r="D25" s="109" t="s">
        <v>233</v>
      </c>
      <c r="E25" s="109" t="s">
        <v>197</v>
      </c>
      <c r="F25" s="109">
        <v>2016</v>
      </c>
      <c r="G25" s="109">
        <v>2</v>
      </c>
      <c r="H25" s="109">
        <v>25</v>
      </c>
      <c r="I25" s="109">
        <v>30</v>
      </c>
      <c r="J25" s="110">
        <v>0</v>
      </c>
      <c r="K25" s="110">
        <v>0</v>
      </c>
      <c r="L25" s="110">
        <v>0</v>
      </c>
      <c r="M25" s="109">
        <v>0</v>
      </c>
      <c r="N25" s="109">
        <v>0</v>
      </c>
      <c r="O25" s="109">
        <v>0</v>
      </c>
      <c r="P25" s="109">
        <v>0</v>
      </c>
      <c r="Q25" s="109"/>
    </row>
    <row r="26" spans="1:17" x14ac:dyDescent="0.15">
      <c r="A26" s="109">
        <v>25</v>
      </c>
      <c r="B26" s="109" t="s">
        <v>244</v>
      </c>
      <c r="C26" s="109" t="s">
        <v>245</v>
      </c>
      <c r="D26" s="109" t="s">
        <v>246</v>
      </c>
      <c r="E26" s="109" t="s">
        <v>184</v>
      </c>
      <c r="F26" s="109">
        <v>2016</v>
      </c>
      <c r="G26" s="109">
        <v>3</v>
      </c>
      <c r="H26" s="109">
        <v>26</v>
      </c>
      <c r="I26" s="109">
        <v>65</v>
      </c>
      <c r="J26" s="110">
        <v>134</v>
      </c>
      <c r="K26" s="110">
        <v>0</v>
      </c>
      <c r="L26" s="110">
        <v>0</v>
      </c>
      <c r="M26" s="109">
        <v>0</v>
      </c>
      <c r="N26" s="109">
        <v>0</v>
      </c>
      <c r="O26" s="109">
        <v>0</v>
      </c>
      <c r="P26" s="109">
        <v>0</v>
      </c>
      <c r="Q26" s="109"/>
    </row>
    <row r="27" spans="1:17" x14ac:dyDescent="0.15">
      <c r="A27" s="109">
        <v>26</v>
      </c>
      <c r="B27" s="109" t="s">
        <v>247</v>
      </c>
      <c r="C27" s="109" t="s">
        <v>248</v>
      </c>
      <c r="D27" s="109" t="s">
        <v>249</v>
      </c>
      <c r="E27" s="109" t="s">
        <v>184</v>
      </c>
      <c r="F27" s="109">
        <v>2016</v>
      </c>
      <c r="G27" s="109">
        <v>1</v>
      </c>
      <c r="H27" s="109">
        <v>27</v>
      </c>
      <c r="I27" s="109">
        <v>0</v>
      </c>
      <c r="J27" s="110">
        <v>0</v>
      </c>
      <c r="K27" s="110">
        <v>0</v>
      </c>
      <c r="L27" s="110">
        <v>0</v>
      </c>
      <c r="M27" s="109">
        <v>0</v>
      </c>
      <c r="N27" s="109">
        <v>0</v>
      </c>
      <c r="O27" s="109">
        <v>0</v>
      </c>
      <c r="P27" s="109">
        <v>0</v>
      </c>
      <c r="Q27" s="109"/>
    </row>
    <row r="28" spans="1:17" x14ac:dyDescent="0.15">
      <c r="A28" s="109">
        <v>27</v>
      </c>
      <c r="B28" s="109" t="s">
        <v>247</v>
      </c>
      <c r="C28" s="109" t="s">
        <v>250</v>
      </c>
      <c r="D28" s="109" t="s">
        <v>249</v>
      </c>
      <c r="E28" s="109" t="s">
        <v>184</v>
      </c>
      <c r="F28" s="109">
        <v>2016</v>
      </c>
      <c r="G28" s="109">
        <v>1</v>
      </c>
      <c r="H28" s="109">
        <v>28</v>
      </c>
      <c r="I28" s="109">
        <v>0</v>
      </c>
      <c r="J28" s="110">
        <v>0</v>
      </c>
      <c r="K28" s="110">
        <v>0</v>
      </c>
      <c r="L28" s="110">
        <v>0</v>
      </c>
      <c r="M28" s="109">
        <v>0</v>
      </c>
      <c r="N28" s="109">
        <v>0</v>
      </c>
      <c r="O28" s="109">
        <v>0</v>
      </c>
      <c r="P28" s="109">
        <v>0</v>
      </c>
      <c r="Q28" s="109"/>
    </row>
    <row r="29" spans="1:17" x14ac:dyDescent="0.15">
      <c r="A29" s="109">
        <v>28</v>
      </c>
      <c r="B29" s="109" t="s">
        <v>251</v>
      </c>
      <c r="C29" s="109" t="s">
        <v>252</v>
      </c>
      <c r="D29" s="109" t="s">
        <v>253</v>
      </c>
      <c r="E29" s="109" t="s">
        <v>184</v>
      </c>
      <c r="F29" s="109">
        <v>2016</v>
      </c>
      <c r="G29" s="109">
        <v>2</v>
      </c>
      <c r="H29" s="109">
        <v>29</v>
      </c>
      <c r="I29" s="109">
        <v>62</v>
      </c>
      <c r="J29" s="110">
        <v>0</v>
      </c>
      <c r="K29" s="110">
        <v>0</v>
      </c>
      <c r="L29" s="110">
        <v>0</v>
      </c>
      <c r="M29" s="109">
        <v>0</v>
      </c>
      <c r="N29" s="109">
        <v>0</v>
      </c>
      <c r="O29" s="109">
        <v>0</v>
      </c>
      <c r="P29" s="109">
        <v>0</v>
      </c>
      <c r="Q29" s="109"/>
    </row>
    <row r="30" spans="1:17" x14ac:dyDescent="0.15">
      <c r="A30" s="109">
        <v>29</v>
      </c>
      <c r="B30" s="109" t="s">
        <v>254</v>
      </c>
      <c r="C30" s="109" t="s">
        <v>255</v>
      </c>
      <c r="D30" s="109" t="s">
        <v>256</v>
      </c>
      <c r="E30" s="109" t="s">
        <v>924</v>
      </c>
      <c r="F30" s="109">
        <v>2016</v>
      </c>
      <c r="G30" s="109">
        <v>2</v>
      </c>
      <c r="H30" s="109">
        <v>30</v>
      </c>
      <c r="I30" s="109">
        <v>108</v>
      </c>
      <c r="J30" s="110">
        <v>0</v>
      </c>
      <c r="K30" s="110">
        <v>0</v>
      </c>
      <c r="L30" s="110">
        <v>0</v>
      </c>
      <c r="M30" s="109">
        <v>0</v>
      </c>
      <c r="N30" s="109">
        <v>0</v>
      </c>
      <c r="O30" s="109">
        <v>0</v>
      </c>
      <c r="P30" s="109">
        <v>0</v>
      </c>
      <c r="Q30" s="109"/>
    </row>
    <row r="31" spans="1:17" x14ac:dyDescent="0.15">
      <c r="A31" s="109">
        <v>30</v>
      </c>
      <c r="B31" s="109" t="s">
        <v>257</v>
      </c>
      <c r="C31" s="109" t="s">
        <v>258</v>
      </c>
      <c r="D31" s="109" t="s">
        <v>259</v>
      </c>
      <c r="E31" s="109" t="s">
        <v>184</v>
      </c>
      <c r="F31" s="109">
        <v>2016</v>
      </c>
      <c r="G31" s="109">
        <v>3</v>
      </c>
      <c r="H31" s="109">
        <v>31</v>
      </c>
      <c r="I31" s="109">
        <v>45</v>
      </c>
      <c r="J31" s="110">
        <v>48</v>
      </c>
      <c r="K31" s="110">
        <v>0</v>
      </c>
      <c r="L31" s="110">
        <v>0</v>
      </c>
      <c r="M31" s="109">
        <v>0</v>
      </c>
      <c r="N31" s="109">
        <v>0</v>
      </c>
      <c r="O31" s="109">
        <v>0</v>
      </c>
      <c r="P31" s="109">
        <v>0</v>
      </c>
      <c r="Q31" s="109"/>
    </row>
    <row r="32" spans="1:17" x14ac:dyDescent="0.15">
      <c r="A32" s="109">
        <v>31</v>
      </c>
      <c r="B32" s="109" t="s">
        <v>260</v>
      </c>
      <c r="C32" s="109" t="s">
        <v>261</v>
      </c>
      <c r="D32" s="109" t="s">
        <v>262</v>
      </c>
      <c r="E32" s="109" t="s">
        <v>184</v>
      </c>
      <c r="F32" s="109">
        <v>2016</v>
      </c>
      <c r="G32" s="109">
        <v>4</v>
      </c>
      <c r="H32" s="109">
        <v>32</v>
      </c>
      <c r="I32" s="109">
        <v>35</v>
      </c>
      <c r="J32" s="110">
        <v>10</v>
      </c>
      <c r="K32" s="110">
        <v>114</v>
      </c>
      <c r="L32" s="110">
        <v>0</v>
      </c>
      <c r="M32" s="109">
        <v>0</v>
      </c>
      <c r="N32" s="109">
        <v>0</v>
      </c>
      <c r="O32" s="109">
        <v>0</v>
      </c>
      <c r="P32" s="109">
        <v>0</v>
      </c>
      <c r="Q32" s="109" t="s">
        <v>958</v>
      </c>
    </row>
    <row r="33" spans="1:17" x14ac:dyDescent="0.15">
      <c r="A33" s="109">
        <v>32</v>
      </c>
      <c r="B33" s="109" t="s">
        <v>263</v>
      </c>
      <c r="C33" s="109" t="s">
        <v>264</v>
      </c>
      <c r="D33" s="109" t="s">
        <v>193</v>
      </c>
      <c r="E33" s="109" t="s">
        <v>197</v>
      </c>
      <c r="F33" s="109">
        <v>2016</v>
      </c>
      <c r="G33" s="109">
        <v>3</v>
      </c>
      <c r="H33" s="109">
        <v>33</v>
      </c>
      <c r="I33" s="109">
        <v>60</v>
      </c>
      <c r="J33" s="110">
        <v>103</v>
      </c>
      <c r="K33" s="110">
        <v>0</v>
      </c>
      <c r="L33" s="110">
        <v>0</v>
      </c>
      <c r="M33" s="109">
        <v>0</v>
      </c>
      <c r="N33" s="109">
        <v>0</v>
      </c>
      <c r="O33" s="109">
        <v>0</v>
      </c>
      <c r="P33" s="109">
        <v>0</v>
      </c>
      <c r="Q33" s="109"/>
    </row>
    <row r="34" spans="1:17" x14ac:dyDescent="0.15">
      <c r="A34" s="109">
        <v>33</v>
      </c>
      <c r="B34" s="109" t="s">
        <v>265</v>
      </c>
      <c r="C34" s="109" t="s">
        <v>266</v>
      </c>
      <c r="D34" s="109" t="s">
        <v>226</v>
      </c>
      <c r="E34" s="109" t="s">
        <v>197</v>
      </c>
      <c r="F34" s="109">
        <v>2016</v>
      </c>
      <c r="G34" s="109">
        <v>7</v>
      </c>
      <c r="H34" s="109">
        <v>34</v>
      </c>
      <c r="I34" s="109">
        <v>43</v>
      </c>
      <c r="J34" s="110">
        <v>39</v>
      </c>
      <c r="K34" s="110">
        <v>47</v>
      </c>
      <c r="L34" s="110">
        <v>5</v>
      </c>
      <c r="M34" s="109">
        <v>9</v>
      </c>
      <c r="N34" s="109">
        <v>25</v>
      </c>
      <c r="O34" s="109">
        <v>0</v>
      </c>
      <c r="P34" s="109">
        <v>0</v>
      </c>
      <c r="Q34" s="109"/>
    </row>
    <row r="35" spans="1:17" x14ac:dyDescent="0.15">
      <c r="A35" s="109">
        <v>34</v>
      </c>
      <c r="B35" s="109" t="s">
        <v>267</v>
      </c>
      <c r="C35" s="109" t="s">
        <v>268</v>
      </c>
      <c r="D35" s="109" t="s">
        <v>269</v>
      </c>
      <c r="E35" s="109" t="s">
        <v>270</v>
      </c>
      <c r="F35" s="109">
        <v>2016</v>
      </c>
      <c r="G35" s="109">
        <v>1</v>
      </c>
      <c r="H35" s="109">
        <v>35</v>
      </c>
      <c r="I35" s="109">
        <v>0</v>
      </c>
      <c r="J35" s="110">
        <v>0</v>
      </c>
      <c r="K35" s="110">
        <v>0</v>
      </c>
      <c r="L35" s="110">
        <v>0</v>
      </c>
      <c r="M35" s="109">
        <v>0</v>
      </c>
      <c r="N35" s="109">
        <v>0</v>
      </c>
      <c r="O35" s="109">
        <v>0</v>
      </c>
      <c r="P35" s="109">
        <v>0</v>
      </c>
      <c r="Q35" s="109"/>
    </row>
    <row r="36" spans="1:17" x14ac:dyDescent="0.15">
      <c r="A36" s="109">
        <v>35</v>
      </c>
      <c r="B36" s="109" t="s">
        <v>271</v>
      </c>
      <c r="C36" s="109" t="s">
        <v>272</v>
      </c>
      <c r="D36" s="109" t="s">
        <v>273</v>
      </c>
      <c r="E36" s="109" t="s">
        <v>197</v>
      </c>
      <c r="F36" s="109">
        <v>2016</v>
      </c>
      <c r="G36" s="109">
        <v>1</v>
      </c>
      <c r="H36" s="109">
        <v>36</v>
      </c>
      <c r="I36" s="109">
        <v>0</v>
      </c>
      <c r="J36" s="110">
        <v>0</v>
      </c>
      <c r="K36" s="110">
        <v>0</v>
      </c>
      <c r="L36" s="110">
        <v>0</v>
      </c>
      <c r="M36" s="109">
        <v>0</v>
      </c>
      <c r="N36" s="109">
        <v>0</v>
      </c>
      <c r="O36" s="109">
        <v>0</v>
      </c>
      <c r="P36" s="109">
        <v>0</v>
      </c>
      <c r="Q36" s="109"/>
    </row>
    <row r="37" spans="1:17" x14ac:dyDescent="0.15">
      <c r="A37" s="109">
        <v>36</v>
      </c>
      <c r="B37" s="109" t="s">
        <v>274</v>
      </c>
      <c r="C37" s="109" t="s">
        <v>275</v>
      </c>
      <c r="D37" s="109" t="s">
        <v>259</v>
      </c>
      <c r="E37" s="109" t="s">
        <v>236</v>
      </c>
      <c r="F37" s="109">
        <v>2016</v>
      </c>
      <c r="G37" s="109">
        <v>3</v>
      </c>
      <c r="H37" s="109">
        <v>37</v>
      </c>
      <c r="I37" s="109">
        <v>17</v>
      </c>
      <c r="J37" s="110">
        <v>98</v>
      </c>
      <c r="K37" s="110">
        <v>0</v>
      </c>
      <c r="L37" s="110">
        <v>0</v>
      </c>
      <c r="M37" s="109">
        <v>0</v>
      </c>
      <c r="N37" s="109">
        <v>0</v>
      </c>
      <c r="O37" s="109">
        <v>0</v>
      </c>
      <c r="P37" s="109">
        <v>0</v>
      </c>
      <c r="Q37" s="109"/>
    </row>
    <row r="38" spans="1:17" x14ac:dyDescent="0.15">
      <c r="A38" s="109">
        <v>37</v>
      </c>
      <c r="B38" s="109" t="s">
        <v>276</v>
      </c>
      <c r="C38" s="109" t="s">
        <v>277</v>
      </c>
      <c r="D38" s="109" t="s">
        <v>278</v>
      </c>
      <c r="E38" s="109" t="s">
        <v>236</v>
      </c>
      <c r="F38" s="109">
        <v>2016</v>
      </c>
      <c r="G38" s="109">
        <v>1</v>
      </c>
      <c r="H38" s="109">
        <v>38</v>
      </c>
      <c r="I38" s="109">
        <v>0</v>
      </c>
      <c r="J38" s="110">
        <v>0</v>
      </c>
      <c r="K38" s="110">
        <v>0</v>
      </c>
      <c r="L38" s="110">
        <v>0</v>
      </c>
      <c r="M38" s="109">
        <v>0</v>
      </c>
      <c r="N38" s="109">
        <v>0</v>
      </c>
      <c r="O38" s="109">
        <v>0</v>
      </c>
      <c r="P38" s="109">
        <v>0</v>
      </c>
      <c r="Q38" s="109"/>
    </row>
    <row r="39" spans="1:17" x14ac:dyDescent="0.15">
      <c r="A39" s="109">
        <v>38</v>
      </c>
      <c r="B39" s="109" t="s">
        <v>279</v>
      </c>
      <c r="C39" s="109" t="s">
        <v>280</v>
      </c>
      <c r="D39" s="109" t="s">
        <v>218</v>
      </c>
      <c r="E39" s="109" t="s">
        <v>197</v>
      </c>
      <c r="F39" s="109">
        <v>2016</v>
      </c>
      <c r="G39" s="109">
        <v>3</v>
      </c>
      <c r="H39" s="109">
        <v>39</v>
      </c>
      <c r="I39" s="109">
        <v>52</v>
      </c>
      <c r="J39" s="110">
        <v>122</v>
      </c>
      <c r="K39" s="110">
        <v>0</v>
      </c>
      <c r="L39" s="110">
        <v>0</v>
      </c>
      <c r="M39" s="109">
        <v>0</v>
      </c>
      <c r="N39" s="109">
        <v>0</v>
      </c>
      <c r="O39" s="109">
        <v>0</v>
      </c>
      <c r="P39" s="109">
        <v>0</v>
      </c>
      <c r="Q39" s="109"/>
    </row>
    <row r="40" spans="1:17" x14ac:dyDescent="0.15">
      <c r="A40" s="109">
        <v>39</v>
      </c>
      <c r="B40" s="109" t="s">
        <v>281</v>
      </c>
      <c r="C40" s="109" t="s">
        <v>282</v>
      </c>
      <c r="D40" s="109" t="s">
        <v>283</v>
      </c>
      <c r="E40" s="109" t="s">
        <v>184</v>
      </c>
      <c r="F40" s="109">
        <v>2016</v>
      </c>
      <c r="G40" s="109">
        <v>4</v>
      </c>
      <c r="H40" s="109">
        <v>40</v>
      </c>
      <c r="I40" s="109">
        <v>32</v>
      </c>
      <c r="J40" s="110">
        <v>0</v>
      </c>
      <c r="K40" s="110">
        <v>0</v>
      </c>
      <c r="L40" s="110">
        <v>12</v>
      </c>
      <c r="M40" s="109">
        <v>6</v>
      </c>
      <c r="N40" s="109">
        <v>0</v>
      </c>
      <c r="O40" s="109">
        <v>0</v>
      </c>
      <c r="P40" s="109">
        <v>0</v>
      </c>
      <c r="Q40" s="109"/>
    </row>
    <row r="41" spans="1:17" x14ac:dyDescent="0.15">
      <c r="A41" s="109">
        <v>40</v>
      </c>
      <c r="B41" s="109" t="s">
        <v>284</v>
      </c>
      <c r="C41" s="109" t="s">
        <v>285</v>
      </c>
      <c r="D41" s="109" t="s">
        <v>286</v>
      </c>
      <c r="E41" s="109" t="s">
        <v>197</v>
      </c>
      <c r="F41" s="109">
        <v>2016</v>
      </c>
      <c r="G41" s="109">
        <v>1</v>
      </c>
      <c r="H41" s="109">
        <v>41</v>
      </c>
      <c r="I41" s="109">
        <v>0</v>
      </c>
      <c r="J41" s="110">
        <v>0</v>
      </c>
      <c r="K41" s="110">
        <v>0</v>
      </c>
      <c r="L41" s="110">
        <v>0</v>
      </c>
      <c r="M41" s="109">
        <v>0</v>
      </c>
      <c r="N41" s="109">
        <v>0</v>
      </c>
      <c r="O41" s="109">
        <v>0</v>
      </c>
      <c r="P41" s="109">
        <v>0</v>
      </c>
      <c r="Q41" s="109"/>
    </row>
    <row r="42" spans="1:17" x14ac:dyDescent="0.15">
      <c r="A42" s="109">
        <v>41</v>
      </c>
      <c r="B42" s="109" t="s">
        <v>224</v>
      </c>
      <c r="C42" s="109" t="s">
        <v>287</v>
      </c>
      <c r="D42" s="109" t="s">
        <v>288</v>
      </c>
      <c r="E42" s="109" t="s">
        <v>197</v>
      </c>
      <c r="F42" s="109">
        <v>2016</v>
      </c>
      <c r="G42" s="109">
        <v>4</v>
      </c>
      <c r="H42" s="109">
        <v>42</v>
      </c>
      <c r="I42" s="109">
        <v>7</v>
      </c>
      <c r="J42" s="110">
        <v>6</v>
      </c>
      <c r="K42" s="110">
        <v>12</v>
      </c>
      <c r="L42" s="110">
        <v>0</v>
      </c>
      <c r="M42" s="109">
        <v>0</v>
      </c>
      <c r="N42" s="109">
        <v>0</v>
      </c>
      <c r="O42" s="109">
        <v>0</v>
      </c>
      <c r="P42" s="109">
        <v>0</v>
      </c>
      <c r="Q42" s="109"/>
    </row>
    <row r="43" spans="1:17" x14ac:dyDescent="0.15">
      <c r="A43" s="109">
        <v>42</v>
      </c>
      <c r="B43" s="109" t="s">
        <v>289</v>
      </c>
      <c r="C43" s="109" t="s">
        <v>290</v>
      </c>
      <c r="D43" s="109" t="s">
        <v>291</v>
      </c>
      <c r="E43" s="109" t="s">
        <v>197</v>
      </c>
      <c r="F43" s="109">
        <v>2016</v>
      </c>
      <c r="G43" s="109">
        <v>2</v>
      </c>
      <c r="H43" s="109">
        <v>43</v>
      </c>
      <c r="I43" s="109">
        <v>42</v>
      </c>
      <c r="J43" s="110">
        <v>0</v>
      </c>
      <c r="K43" s="110">
        <v>0</v>
      </c>
      <c r="L43" s="110">
        <v>0</v>
      </c>
      <c r="M43" s="109">
        <v>0</v>
      </c>
      <c r="N43" s="109">
        <v>0</v>
      </c>
      <c r="O43" s="109">
        <v>0</v>
      </c>
      <c r="P43" s="109">
        <v>0</v>
      </c>
      <c r="Q43" s="109"/>
    </row>
    <row r="44" spans="1:17" x14ac:dyDescent="0.15">
      <c r="A44" s="109">
        <v>43</v>
      </c>
      <c r="B44" s="109" t="s">
        <v>284</v>
      </c>
      <c r="C44" s="109" t="s">
        <v>292</v>
      </c>
      <c r="D44" s="109" t="s">
        <v>293</v>
      </c>
      <c r="E44" s="109" t="s">
        <v>236</v>
      </c>
      <c r="F44" s="109">
        <v>2016</v>
      </c>
      <c r="G44" s="109">
        <v>1</v>
      </c>
      <c r="H44" s="109">
        <v>44</v>
      </c>
      <c r="I44" s="109">
        <v>0</v>
      </c>
      <c r="J44" s="110">
        <v>0</v>
      </c>
      <c r="K44" s="110">
        <v>0</v>
      </c>
      <c r="L44" s="110">
        <v>0</v>
      </c>
      <c r="M44" s="109">
        <v>0</v>
      </c>
      <c r="N44" s="109">
        <v>0</v>
      </c>
      <c r="O44" s="109">
        <v>0</v>
      </c>
      <c r="P44" s="109">
        <v>0</v>
      </c>
      <c r="Q44" s="109"/>
    </row>
    <row r="45" spans="1:17" x14ac:dyDescent="0.15">
      <c r="A45" s="109">
        <v>44</v>
      </c>
      <c r="B45" s="109" t="s">
        <v>294</v>
      </c>
      <c r="C45" s="109" t="s">
        <v>295</v>
      </c>
      <c r="D45" s="109" t="s">
        <v>193</v>
      </c>
      <c r="E45" s="109" t="s">
        <v>236</v>
      </c>
      <c r="F45" s="109">
        <v>2016</v>
      </c>
      <c r="G45" s="109">
        <v>2</v>
      </c>
      <c r="H45" s="109">
        <v>45</v>
      </c>
      <c r="I45" s="109">
        <v>46</v>
      </c>
      <c r="J45" s="110">
        <v>0</v>
      </c>
      <c r="K45" s="110">
        <v>0</v>
      </c>
      <c r="L45" s="110">
        <v>0</v>
      </c>
      <c r="M45" s="109">
        <v>0</v>
      </c>
      <c r="N45" s="109">
        <v>0</v>
      </c>
      <c r="O45" s="109">
        <v>0</v>
      </c>
      <c r="P45" s="109">
        <v>0</v>
      </c>
      <c r="Q45" s="109"/>
    </row>
    <row r="46" spans="1:17" x14ac:dyDescent="0.15">
      <c r="A46" s="109">
        <v>45</v>
      </c>
      <c r="B46" s="109" t="s">
        <v>296</v>
      </c>
      <c r="C46" s="109" t="s">
        <v>297</v>
      </c>
      <c r="D46" s="109" t="s">
        <v>273</v>
      </c>
      <c r="E46" s="109" t="s">
        <v>184</v>
      </c>
      <c r="F46" s="109">
        <v>2016</v>
      </c>
      <c r="G46" s="109">
        <v>3</v>
      </c>
      <c r="H46" s="109">
        <v>46</v>
      </c>
      <c r="I46" s="109">
        <v>49</v>
      </c>
      <c r="J46" s="110">
        <v>16</v>
      </c>
      <c r="K46" s="110">
        <v>0</v>
      </c>
      <c r="L46" s="110">
        <v>0</v>
      </c>
      <c r="M46" s="109">
        <v>0</v>
      </c>
      <c r="N46" s="109">
        <v>0</v>
      </c>
      <c r="O46" s="109">
        <v>0</v>
      </c>
      <c r="P46" s="109">
        <v>0</v>
      </c>
      <c r="Q46" s="109"/>
    </row>
    <row r="47" spans="1:17" x14ac:dyDescent="0.15">
      <c r="A47" s="109">
        <v>46</v>
      </c>
      <c r="B47" s="109" t="s">
        <v>298</v>
      </c>
      <c r="C47" s="109" t="s">
        <v>299</v>
      </c>
      <c r="D47" s="109" t="s">
        <v>300</v>
      </c>
      <c r="E47" s="109" t="s">
        <v>236</v>
      </c>
      <c r="F47" s="109">
        <v>2016</v>
      </c>
      <c r="G47" s="109">
        <v>1</v>
      </c>
      <c r="H47" s="109">
        <v>47</v>
      </c>
      <c r="I47" s="109">
        <v>0</v>
      </c>
      <c r="J47" s="110">
        <v>0</v>
      </c>
      <c r="K47" s="110">
        <v>0</v>
      </c>
      <c r="L47" s="110">
        <v>0</v>
      </c>
      <c r="M47" s="109">
        <v>0</v>
      </c>
      <c r="N47" s="109">
        <v>0</v>
      </c>
      <c r="O47" s="109">
        <v>0</v>
      </c>
      <c r="P47" s="109">
        <v>0</v>
      </c>
      <c r="Q47" s="109"/>
    </row>
    <row r="48" spans="1:17" x14ac:dyDescent="0.15">
      <c r="A48" s="109">
        <v>47</v>
      </c>
      <c r="B48" s="109" t="s">
        <v>301</v>
      </c>
      <c r="C48" s="109" t="s">
        <v>302</v>
      </c>
      <c r="D48" s="109" t="s">
        <v>303</v>
      </c>
      <c r="E48" s="109" t="s">
        <v>184</v>
      </c>
      <c r="F48" s="109">
        <v>2016</v>
      </c>
      <c r="G48" s="109">
        <v>2</v>
      </c>
      <c r="H48" s="109">
        <v>48</v>
      </c>
      <c r="I48" s="109">
        <v>71</v>
      </c>
      <c r="J48" s="110">
        <v>0</v>
      </c>
      <c r="K48" s="110">
        <v>0</v>
      </c>
      <c r="L48" s="110">
        <v>0</v>
      </c>
      <c r="M48" s="109">
        <v>0</v>
      </c>
      <c r="N48" s="109">
        <v>0</v>
      </c>
      <c r="O48" s="109">
        <v>0</v>
      </c>
      <c r="P48" s="109">
        <v>0</v>
      </c>
      <c r="Q48" s="109"/>
    </row>
    <row r="49" spans="1:17" x14ac:dyDescent="0.15">
      <c r="A49" s="109">
        <v>48</v>
      </c>
      <c r="B49" s="109" t="s">
        <v>271</v>
      </c>
      <c r="C49" s="109" t="s">
        <v>304</v>
      </c>
      <c r="D49" s="109" t="s">
        <v>305</v>
      </c>
      <c r="E49" s="109" t="s">
        <v>197</v>
      </c>
      <c r="F49" s="109">
        <v>2016</v>
      </c>
      <c r="G49" s="109">
        <v>1</v>
      </c>
      <c r="H49" s="109">
        <v>49</v>
      </c>
      <c r="I49" s="109">
        <v>0</v>
      </c>
      <c r="J49" s="110">
        <v>0</v>
      </c>
      <c r="K49" s="110">
        <v>0</v>
      </c>
      <c r="L49" s="110">
        <v>0</v>
      </c>
      <c r="M49" s="109">
        <v>0</v>
      </c>
      <c r="N49" s="109">
        <v>0</v>
      </c>
      <c r="O49" s="109">
        <v>0</v>
      </c>
      <c r="P49" s="109">
        <v>0</v>
      </c>
      <c r="Q49" s="109"/>
    </row>
    <row r="50" spans="1:17" x14ac:dyDescent="0.15">
      <c r="A50" s="109">
        <v>49</v>
      </c>
      <c r="B50" s="109" t="s">
        <v>306</v>
      </c>
      <c r="C50" s="109" t="s">
        <v>307</v>
      </c>
      <c r="D50" s="109" t="s">
        <v>308</v>
      </c>
      <c r="E50" s="109" t="s">
        <v>236</v>
      </c>
      <c r="F50" s="109">
        <v>2016</v>
      </c>
      <c r="G50" s="109">
        <v>4</v>
      </c>
      <c r="H50" s="109">
        <v>51</v>
      </c>
      <c r="I50" s="109">
        <v>76</v>
      </c>
      <c r="J50" s="110">
        <v>78</v>
      </c>
      <c r="K50" s="110">
        <v>39</v>
      </c>
      <c r="L50" s="110">
        <v>0</v>
      </c>
      <c r="M50" s="109">
        <v>0</v>
      </c>
      <c r="N50" s="109">
        <v>0</v>
      </c>
      <c r="O50" s="109">
        <v>0</v>
      </c>
      <c r="P50" s="109">
        <v>0</v>
      </c>
      <c r="Q50" s="109"/>
    </row>
    <row r="51" spans="1:17" x14ac:dyDescent="0.15">
      <c r="A51" s="109">
        <v>50</v>
      </c>
      <c r="B51" s="109" t="s">
        <v>309</v>
      </c>
      <c r="C51" s="109" t="s">
        <v>310</v>
      </c>
      <c r="D51" s="109" t="s">
        <v>311</v>
      </c>
      <c r="E51" s="109" t="s">
        <v>184</v>
      </c>
      <c r="F51" s="109">
        <v>2016</v>
      </c>
      <c r="G51" s="109">
        <v>1</v>
      </c>
      <c r="H51" s="109">
        <v>55</v>
      </c>
      <c r="I51" s="109">
        <v>0</v>
      </c>
      <c r="J51" s="110">
        <v>0</v>
      </c>
      <c r="K51" s="110">
        <v>0</v>
      </c>
      <c r="L51" s="110">
        <v>0</v>
      </c>
      <c r="M51" s="109">
        <v>0</v>
      </c>
      <c r="N51" s="109">
        <v>0</v>
      </c>
      <c r="O51" s="109">
        <v>0</v>
      </c>
      <c r="P51" s="109">
        <v>0</v>
      </c>
      <c r="Q51" s="109"/>
    </row>
    <row r="52" spans="1:17" x14ac:dyDescent="0.15">
      <c r="A52" s="109">
        <v>51</v>
      </c>
      <c r="B52" s="109" t="s">
        <v>309</v>
      </c>
      <c r="C52" s="109" t="s">
        <v>312</v>
      </c>
      <c r="D52" s="109" t="s">
        <v>313</v>
      </c>
      <c r="E52" s="109" t="s">
        <v>184</v>
      </c>
      <c r="F52" s="109">
        <v>2016</v>
      </c>
      <c r="G52" s="109">
        <v>1</v>
      </c>
      <c r="H52" s="109">
        <v>56</v>
      </c>
      <c r="I52" s="109">
        <v>0</v>
      </c>
      <c r="J52" s="110">
        <v>0</v>
      </c>
      <c r="K52" s="110">
        <v>0</v>
      </c>
      <c r="L52" s="110">
        <v>0</v>
      </c>
      <c r="M52" s="109">
        <v>0</v>
      </c>
      <c r="N52" s="109">
        <v>0</v>
      </c>
      <c r="O52" s="109">
        <v>0</v>
      </c>
      <c r="P52" s="109">
        <v>0</v>
      </c>
      <c r="Q52" s="109"/>
    </row>
    <row r="53" spans="1:17" x14ac:dyDescent="0.15">
      <c r="A53" s="109">
        <v>52</v>
      </c>
      <c r="B53" s="109" t="s">
        <v>185</v>
      </c>
      <c r="C53" s="109" t="s">
        <v>314</v>
      </c>
      <c r="D53" s="109" t="s">
        <v>315</v>
      </c>
      <c r="E53" s="109" t="s">
        <v>197</v>
      </c>
      <c r="F53" s="109">
        <v>2016</v>
      </c>
      <c r="G53" s="109">
        <v>4</v>
      </c>
      <c r="H53" s="109">
        <v>57</v>
      </c>
      <c r="I53" s="109">
        <v>67</v>
      </c>
      <c r="J53" s="110">
        <v>96</v>
      </c>
      <c r="K53" s="110">
        <v>82</v>
      </c>
      <c r="L53" s="110">
        <v>0</v>
      </c>
      <c r="M53" s="109">
        <v>0</v>
      </c>
      <c r="N53" s="109">
        <v>0</v>
      </c>
      <c r="O53" s="109">
        <v>0</v>
      </c>
      <c r="P53" s="109">
        <v>0</v>
      </c>
      <c r="Q53" s="109"/>
    </row>
    <row r="54" spans="1:17" x14ac:dyDescent="0.15">
      <c r="A54" s="109">
        <v>53</v>
      </c>
      <c r="B54" s="109" t="s">
        <v>316</v>
      </c>
      <c r="C54" s="109" t="s">
        <v>317</v>
      </c>
      <c r="D54" s="109" t="s">
        <v>318</v>
      </c>
      <c r="E54" s="109" t="s">
        <v>236</v>
      </c>
      <c r="F54" s="109">
        <v>2016</v>
      </c>
      <c r="G54" s="109">
        <v>2</v>
      </c>
      <c r="H54" s="109">
        <v>58</v>
      </c>
      <c r="I54" s="109">
        <v>88</v>
      </c>
      <c r="J54" s="110">
        <v>0</v>
      </c>
      <c r="K54" s="110">
        <v>0</v>
      </c>
      <c r="L54" s="110">
        <v>0</v>
      </c>
      <c r="M54" s="109">
        <v>0</v>
      </c>
      <c r="N54" s="109">
        <v>0</v>
      </c>
      <c r="O54" s="109">
        <v>0</v>
      </c>
      <c r="P54" s="109">
        <v>0</v>
      </c>
      <c r="Q54" s="109"/>
    </row>
    <row r="55" spans="1:17" x14ac:dyDescent="0.15">
      <c r="A55" s="109">
        <v>54</v>
      </c>
      <c r="B55" s="109" t="s">
        <v>244</v>
      </c>
      <c r="C55" s="109" t="s">
        <v>319</v>
      </c>
      <c r="D55" s="109" t="s">
        <v>320</v>
      </c>
      <c r="E55" s="109" t="s">
        <v>197</v>
      </c>
      <c r="F55" s="109">
        <v>2016</v>
      </c>
      <c r="G55" s="109">
        <v>1</v>
      </c>
      <c r="H55" s="109">
        <v>59</v>
      </c>
      <c r="I55" s="109">
        <v>0</v>
      </c>
      <c r="J55" s="110">
        <v>0</v>
      </c>
      <c r="K55" s="110">
        <v>0</v>
      </c>
      <c r="L55" s="110">
        <v>0</v>
      </c>
      <c r="M55" s="109">
        <v>0</v>
      </c>
      <c r="N55" s="109">
        <v>0</v>
      </c>
      <c r="O55" s="109">
        <v>0</v>
      </c>
      <c r="P55" s="109">
        <v>0</v>
      </c>
      <c r="Q55" s="109"/>
    </row>
    <row r="56" spans="1:17" x14ac:dyDescent="0.15">
      <c r="A56" s="109">
        <v>55</v>
      </c>
      <c r="B56" s="109" t="s">
        <v>321</v>
      </c>
      <c r="C56" s="109" t="s">
        <v>322</v>
      </c>
      <c r="D56" s="109" t="s">
        <v>323</v>
      </c>
      <c r="E56" s="109" t="s">
        <v>197</v>
      </c>
      <c r="F56" s="109">
        <v>2016</v>
      </c>
      <c r="G56" s="109">
        <v>1</v>
      </c>
      <c r="H56" s="109">
        <v>60</v>
      </c>
      <c r="I56" s="109">
        <v>0</v>
      </c>
      <c r="J56" s="110">
        <v>0</v>
      </c>
      <c r="K56" s="110">
        <v>0</v>
      </c>
      <c r="L56" s="110">
        <v>0</v>
      </c>
      <c r="M56" s="109">
        <v>0</v>
      </c>
      <c r="N56" s="109">
        <v>0</v>
      </c>
      <c r="O56" s="109">
        <v>0</v>
      </c>
      <c r="P56" s="109">
        <v>0</v>
      </c>
      <c r="Q56" s="109"/>
    </row>
    <row r="57" spans="1:17" x14ac:dyDescent="0.15">
      <c r="A57" s="109">
        <v>56</v>
      </c>
      <c r="B57" s="109" t="s">
        <v>324</v>
      </c>
      <c r="C57" s="109" t="s">
        <v>325</v>
      </c>
      <c r="D57" s="109" t="s">
        <v>221</v>
      </c>
      <c r="E57" s="109" t="s">
        <v>236</v>
      </c>
      <c r="F57" s="109">
        <v>2016</v>
      </c>
      <c r="G57" s="109">
        <v>1</v>
      </c>
      <c r="H57" s="109">
        <v>61</v>
      </c>
      <c r="I57" s="109">
        <v>0</v>
      </c>
      <c r="J57" s="110">
        <v>0</v>
      </c>
      <c r="K57" s="110">
        <v>0</v>
      </c>
      <c r="L57" s="110">
        <v>0</v>
      </c>
      <c r="M57" s="109">
        <v>0</v>
      </c>
      <c r="N57" s="109">
        <v>0</v>
      </c>
      <c r="O57" s="109">
        <v>0</v>
      </c>
      <c r="P57" s="109">
        <v>0</v>
      </c>
      <c r="Q57" s="109"/>
    </row>
    <row r="58" spans="1:17" x14ac:dyDescent="0.15">
      <c r="A58" s="109">
        <v>57</v>
      </c>
      <c r="B58" s="109" t="s">
        <v>326</v>
      </c>
      <c r="C58" s="109" t="s">
        <v>327</v>
      </c>
      <c r="D58" s="109" t="s">
        <v>328</v>
      </c>
      <c r="E58" s="109" t="s">
        <v>197</v>
      </c>
      <c r="F58" s="109">
        <v>2016</v>
      </c>
      <c r="G58" s="109">
        <v>3</v>
      </c>
      <c r="H58" s="109">
        <v>62</v>
      </c>
      <c r="I58" s="109">
        <v>94</v>
      </c>
      <c r="J58" s="110">
        <v>57</v>
      </c>
      <c r="K58" s="110">
        <v>0</v>
      </c>
      <c r="L58" s="110">
        <v>0</v>
      </c>
      <c r="M58" s="109">
        <v>0</v>
      </c>
      <c r="N58" s="109">
        <v>0</v>
      </c>
      <c r="O58" s="109">
        <v>0</v>
      </c>
      <c r="P58" s="109">
        <v>0</v>
      </c>
      <c r="Q58" s="109"/>
    </row>
    <row r="59" spans="1:17" x14ac:dyDescent="0.15">
      <c r="A59" s="109">
        <v>58</v>
      </c>
      <c r="B59" s="109" t="s">
        <v>301</v>
      </c>
      <c r="C59" s="109" t="s">
        <v>329</v>
      </c>
      <c r="D59" s="109" t="s">
        <v>330</v>
      </c>
      <c r="E59" s="109" t="s">
        <v>184</v>
      </c>
      <c r="F59" s="109">
        <v>2016</v>
      </c>
      <c r="G59" s="109">
        <v>2</v>
      </c>
      <c r="H59" s="109">
        <v>63</v>
      </c>
      <c r="I59" s="109">
        <v>70</v>
      </c>
      <c r="J59" s="110">
        <v>0</v>
      </c>
      <c r="K59" s="110">
        <v>0</v>
      </c>
      <c r="L59" s="110">
        <v>0</v>
      </c>
      <c r="M59" s="109">
        <v>0</v>
      </c>
      <c r="N59" s="109">
        <v>0</v>
      </c>
      <c r="O59" s="109">
        <v>0</v>
      </c>
      <c r="P59" s="109">
        <v>0</v>
      </c>
      <c r="Q59" s="109"/>
    </row>
    <row r="60" spans="1:17" x14ac:dyDescent="0.15">
      <c r="A60" s="109">
        <v>59</v>
      </c>
      <c r="B60" s="109" t="s">
        <v>331</v>
      </c>
      <c r="C60" s="109" t="s">
        <v>332</v>
      </c>
      <c r="D60" s="109" t="s">
        <v>333</v>
      </c>
      <c r="E60" s="109" t="s">
        <v>184</v>
      </c>
      <c r="F60" s="109">
        <v>2016</v>
      </c>
      <c r="G60" s="109">
        <v>2</v>
      </c>
      <c r="H60" s="109">
        <v>64</v>
      </c>
      <c r="I60" s="109">
        <v>28</v>
      </c>
      <c r="J60" s="110">
        <v>0</v>
      </c>
      <c r="K60" s="110">
        <v>0</v>
      </c>
      <c r="L60" s="110">
        <v>0</v>
      </c>
      <c r="M60" s="109">
        <v>0</v>
      </c>
      <c r="N60" s="109">
        <v>0</v>
      </c>
      <c r="O60" s="109">
        <v>0</v>
      </c>
      <c r="P60" s="109">
        <v>0</v>
      </c>
      <c r="Q60" s="109"/>
    </row>
    <row r="61" spans="1:17" x14ac:dyDescent="0.15">
      <c r="A61" s="109">
        <v>60</v>
      </c>
      <c r="B61" s="109" t="s">
        <v>334</v>
      </c>
      <c r="C61" s="109" t="s">
        <v>335</v>
      </c>
      <c r="D61" s="109" t="s">
        <v>336</v>
      </c>
      <c r="E61" s="109" t="s">
        <v>184</v>
      </c>
      <c r="F61" s="109">
        <v>2016</v>
      </c>
      <c r="G61" s="109">
        <v>4</v>
      </c>
      <c r="H61" s="109">
        <v>65</v>
      </c>
      <c r="I61" s="109">
        <v>100</v>
      </c>
      <c r="J61" s="110">
        <v>121</v>
      </c>
      <c r="K61" s="110">
        <v>81</v>
      </c>
      <c r="L61" s="110">
        <v>0</v>
      </c>
      <c r="M61" s="109">
        <v>0</v>
      </c>
      <c r="N61" s="109">
        <v>0</v>
      </c>
      <c r="O61" s="109">
        <v>0</v>
      </c>
      <c r="P61" s="109">
        <v>0</v>
      </c>
      <c r="Q61" s="109"/>
    </row>
    <row r="62" spans="1:17" x14ac:dyDescent="0.15">
      <c r="A62" s="109">
        <v>61</v>
      </c>
      <c r="B62" s="109" t="s">
        <v>337</v>
      </c>
      <c r="C62" s="109" t="s">
        <v>314</v>
      </c>
      <c r="D62" s="109" t="s">
        <v>315</v>
      </c>
      <c r="E62" s="109" t="s">
        <v>197</v>
      </c>
      <c r="F62" s="109">
        <v>2016</v>
      </c>
      <c r="G62" s="109">
        <v>3</v>
      </c>
      <c r="H62" s="109">
        <v>66</v>
      </c>
      <c r="I62" s="109">
        <v>91</v>
      </c>
      <c r="J62" s="110">
        <v>124</v>
      </c>
      <c r="K62" s="110">
        <v>0</v>
      </c>
      <c r="L62" s="110">
        <v>0</v>
      </c>
      <c r="M62" s="109">
        <v>0</v>
      </c>
      <c r="N62" s="109">
        <v>0</v>
      </c>
      <c r="O62" s="109">
        <v>0</v>
      </c>
      <c r="P62" s="109">
        <v>0</v>
      </c>
      <c r="Q62" s="109"/>
    </row>
    <row r="63" spans="1:17" x14ac:dyDescent="0.15">
      <c r="A63" s="109">
        <v>62</v>
      </c>
      <c r="B63" s="109" t="s">
        <v>187</v>
      </c>
      <c r="C63" s="109" t="s">
        <v>666</v>
      </c>
      <c r="D63" s="109" t="s">
        <v>667</v>
      </c>
      <c r="E63" s="109" t="s">
        <v>925</v>
      </c>
      <c r="F63" s="109">
        <v>2017</v>
      </c>
      <c r="G63" s="109">
        <v>1</v>
      </c>
      <c r="H63" s="109">
        <v>0</v>
      </c>
      <c r="I63" s="109">
        <v>3</v>
      </c>
      <c r="J63" s="110">
        <v>0</v>
      </c>
      <c r="K63" s="110">
        <v>0</v>
      </c>
      <c r="L63" s="110">
        <v>0</v>
      </c>
      <c r="M63" s="109">
        <v>0</v>
      </c>
      <c r="N63" s="109">
        <v>0</v>
      </c>
      <c r="O63" s="109">
        <v>0</v>
      </c>
      <c r="P63" s="109">
        <v>0</v>
      </c>
      <c r="Q63" s="109"/>
    </row>
    <row r="64" spans="1:17" x14ac:dyDescent="0.15">
      <c r="A64" s="109">
        <v>63</v>
      </c>
      <c r="B64" s="109" t="s">
        <v>244</v>
      </c>
      <c r="C64" s="109" t="s">
        <v>338</v>
      </c>
      <c r="D64" s="109" t="s">
        <v>339</v>
      </c>
      <c r="E64" s="109" t="s">
        <v>926</v>
      </c>
      <c r="F64" s="109">
        <v>2017</v>
      </c>
      <c r="G64" s="109">
        <v>3</v>
      </c>
      <c r="H64" s="109">
        <v>0</v>
      </c>
      <c r="I64" s="109">
        <v>5</v>
      </c>
      <c r="J64" s="110">
        <v>36</v>
      </c>
      <c r="K64" s="110">
        <v>55</v>
      </c>
      <c r="L64" s="110">
        <v>0</v>
      </c>
      <c r="M64" s="109">
        <v>0</v>
      </c>
      <c r="N64" s="109">
        <v>0</v>
      </c>
      <c r="O64" s="109">
        <v>0</v>
      </c>
      <c r="P64" s="109">
        <v>0</v>
      </c>
      <c r="Q64" s="109"/>
    </row>
    <row r="65" spans="1:17" x14ac:dyDescent="0.15">
      <c r="A65" s="109">
        <v>64</v>
      </c>
      <c r="B65" s="109" t="s">
        <v>242</v>
      </c>
      <c r="C65" s="109" t="s">
        <v>340</v>
      </c>
      <c r="D65" s="109" t="s">
        <v>341</v>
      </c>
      <c r="E65" s="109" t="s">
        <v>926</v>
      </c>
      <c r="F65" s="109">
        <v>2017</v>
      </c>
      <c r="G65" s="109">
        <v>4</v>
      </c>
      <c r="H65" s="109">
        <v>0</v>
      </c>
      <c r="I65" s="109">
        <v>6</v>
      </c>
      <c r="J65" s="110">
        <v>0</v>
      </c>
      <c r="K65" s="110">
        <v>0</v>
      </c>
      <c r="L65" s="110">
        <v>0</v>
      </c>
      <c r="M65" s="109">
        <v>18</v>
      </c>
      <c r="N65" s="109">
        <v>68</v>
      </c>
      <c r="O65" s="109">
        <v>63</v>
      </c>
      <c r="P65" s="109">
        <v>0</v>
      </c>
      <c r="Q65" s="109"/>
    </row>
    <row r="66" spans="1:17" x14ac:dyDescent="0.15">
      <c r="A66" s="109">
        <v>65</v>
      </c>
      <c r="B66" s="109" t="s">
        <v>342</v>
      </c>
      <c r="C66" s="109" t="s">
        <v>343</v>
      </c>
      <c r="D66" s="109" t="s">
        <v>344</v>
      </c>
      <c r="E66" s="109" t="s">
        <v>926</v>
      </c>
      <c r="F66" s="109">
        <v>2017</v>
      </c>
      <c r="G66" s="109">
        <v>1</v>
      </c>
      <c r="H66" s="109">
        <v>0</v>
      </c>
      <c r="I66" s="109">
        <v>9</v>
      </c>
      <c r="J66" s="110">
        <v>0</v>
      </c>
      <c r="K66" s="110">
        <v>0</v>
      </c>
      <c r="L66" s="110">
        <v>0</v>
      </c>
      <c r="M66" s="109">
        <v>0</v>
      </c>
      <c r="N66" s="109">
        <v>0</v>
      </c>
      <c r="O66" s="109">
        <v>0</v>
      </c>
      <c r="P66" s="109">
        <v>0</v>
      </c>
      <c r="Q66" s="109"/>
    </row>
    <row r="67" spans="1:17" x14ac:dyDescent="0.15">
      <c r="A67" s="109">
        <v>66</v>
      </c>
      <c r="B67" s="109" t="s">
        <v>234</v>
      </c>
      <c r="C67" s="109" t="s">
        <v>345</v>
      </c>
      <c r="D67" s="109" t="s">
        <v>346</v>
      </c>
      <c r="E67" s="109" t="s">
        <v>926</v>
      </c>
      <c r="F67" s="109">
        <v>2017</v>
      </c>
      <c r="G67" s="109">
        <v>2</v>
      </c>
      <c r="H67" s="109">
        <v>0</v>
      </c>
      <c r="I67" s="109">
        <v>10</v>
      </c>
      <c r="J67" s="110">
        <v>12</v>
      </c>
      <c r="K67" s="110">
        <v>0</v>
      </c>
      <c r="L67" s="110">
        <v>0</v>
      </c>
      <c r="M67" s="109">
        <v>0</v>
      </c>
      <c r="N67" s="109">
        <v>0</v>
      </c>
      <c r="O67" s="109">
        <v>0</v>
      </c>
      <c r="P67" s="109">
        <v>0</v>
      </c>
      <c r="Q67" s="109"/>
    </row>
    <row r="68" spans="1:17" x14ac:dyDescent="0.15">
      <c r="A68" s="109">
        <v>67</v>
      </c>
      <c r="B68" s="109" t="s">
        <v>347</v>
      </c>
      <c r="C68" s="109" t="s">
        <v>348</v>
      </c>
      <c r="D68" s="109" t="s">
        <v>349</v>
      </c>
      <c r="E68" s="109" t="s">
        <v>236</v>
      </c>
      <c r="F68" s="109">
        <v>2017</v>
      </c>
      <c r="G68" s="109">
        <v>1</v>
      </c>
      <c r="H68" s="109">
        <v>0</v>
      </c>
      <c r="I68" s="109">
        <v>11</v>
      </c>
      <c r="J68" s="110">
        <v>0</v>
      </c>
      <c r="K68" s="110">
        <v>0</v>
      </c>
      <c r="L68" s="110">
        <v>0</v>
      </c>
      <c r="M68" s="109">
        <v>0</v>
      </c>
      <c r="N68" s="109">
        <v>0</v>
      </c>
      <c r="O68" s="109">
        <v>0</v>
      </c>
      <c r="P68" s="109">
        <v>0</v>
      </c>
      <c r="Q68" s="109"/>
    </row>
    <row r="69" spans="1:17" x14ac:dyDescent="0.15">
      <c r="A69" s="109">
        <v>68</v>
      </c>
      <c r="B69" s="109" t="s">
        <v>350</v>
      </c>
      <c r="C69" s="109" t="s">
        <v>351</v>
      </c>
      <c r="D69" s="109" t="s">
        <v>233</v>
      </c>
      <c r="E69" s="109" t="s">
        <v>197</v>
      </c>
      <c r="F69" s="109">
        <v>2017</v>
      </c>
      <c r="G69" s="109">
        <v>7</v>
      </c>
      <c r="H69" s="109">
        <v>0</v>
      </c>
      <c r="I69" s="109">
        <v>13</v>
      </c>
      <c r="J69" s="110">
        <v>18</v>
      </c>
      <c r="K69" s="110">
        <v>3</v>
      </c>
      <c r="L69" s="110">
        <v>15</v>
      </c>
      <c r="M69" s="109">
        <v>1</v>
      </c>
      <c r="N69" s="109">
        <v>14</v>
      </c>
      <c r="O69" s="109">
        <v>26</v>
      </c>
      <c r="P69" s="109">
        <v>0</v>
      </c>
      <c r="Q69" s="109"/>
    </row>
    <row r="70" spans="1:17" x14ac:dyDescent="0.15">
      <c r="A70" s="109">
        <v>69</v>
      </c>
      <c r="B70" s="109" t="s">
        <v>668</v>
      </c>
      <c r="C70" s="109" t="s">
        <v>352</v>
      </c>
      <c r="D70" s="109" t="s">
        <v>353</v>
      </c>
      <c r="E70" s="109" t="s">
        <v>184</v>
      </c>
      <c r="F70" s="109">
        <v>2017</v>
      </c>
      <c r="G70" s="109">
        <v>5</v>
      </c>
      <c r="H70" s="109">
        <v>0</v>
      </c>
      <c r="I70" s="109">
        <v>15</v>
      </c>
      <c r="J70" s="110">
        <v>37</v>
      </c>
      <c r="K70" s="110">
        <v>101</v>
      </c>
      <c r="L70" s="110">
        <v>25</v>
      </c>
      <c r="M70" s="109">
        <v>63</v>
      </c>
      <c r="N70" s="109">
        <v>0</v>
      </c>
      <c r="O70" s="109">
        <v>0</v>
      </c>
      <c r="P70" s="109">
        <v>0</v>
      </c>
      <c r="Q70" s="109"/>
    </row>
    <row r="71" spans="1:17" x14ac:dyDescent="0.15">
      <c r="A71" s="109">
        <v>70</v>
      </c>
      <c r="B71" s="109" t="s">
        <v>669</v>
      </c>
      <c r="C71" s="109" t="s">
        <v>354</v>
      </c>
      <c r="D71" s="109" t="s">
        <v>355</v>
      </c>
      <c r="E71" s="109" t="s">
        <v>236</v>
      </c>
      <c r="F71" s="109">
        <v>2017</v>
      </c>
      <c r="G71" s="109">
        <v>4</v>
      </c>
      <c r="H71" s="109">
        <v>0</v>
      </c>
      <c r="I71" s="109">
        <v>16</v>
      </c>
      <c r="J71" s="110">
        <v>27</v>
      </c>
      <c r="K71" s="110">
        <v>33</v>
      </c>
      <c r="L71" s="110">
        <v>19</v>
      </c>
      <c r="M71" s="109">
        <v>0</v>
      </c>
      <c r="N71" s="109">
        <v>0</v>
      </c>
      <c r="O71" s="109">
        <v>0</v>
      </c>
      <c r="P71" s="109">
        <v>0</v>
      </c>
      <c r="Q71" s="109"/>
    </row>
    <row r="72" spans="1:17" x14ac:dyDescent="0.15">
      <c r="A72" s="109">
        <v>71</v>
      </c>
      <c r="B72" s="109" t="s">
        <v>670</v>
      </c>
      <c r="C72" s="109" t="s">
        <v>671</v>
      </c>
      <c r="D72" s="109" t="s">
        <v>339</v>
      </c>
      <c r="E72" s="109" t="s">
        <v>926</v>
      </c>
      <c r="F72" s="109">
        <v>2017</v>
      </c>
      <c r="G72" s="109">
        <v>3</v>
      </c>
      <c r="H72" s="109">
        <v>0</v>
      </c>
      <c r="I72" s="109">
        <v>21</v>
      </c>
      <c r="J72" s="110">
        <v>65</v>
      </c>
      <c r="K72" s="110">
        <v>26</v>
      </c>
      <c r="L72" s="110">
        <v>0</v>
      </c>
      <c r="M72" s="109">
        <v>0</v>
      </c>
      <c r="N72" s="109">
        <v>0</v>
      </c>
      <c r="O72" s="109">
        <v>0</v>
      </c>
      <c r="P72" s="109">
        <v>0</v>
      </c>
      <c r="Q72" s="109"/>
    </row>
    <row r="73" spans="1:17" x14ac:dyDescent="0.15">
      <c r="A73" s="109">
        <v>72</v>
      </c>
      <c r="B73" s="109" t="s">
        <v>356</v>
      </c>
      <c r="C73" s="109" t="s">
        <v>357</v>
      </c>
      <c r="D73" s="109" t="s">
        <v>339</v>
      </c>
      <c r="E73" s="109" t="s">
        <v>926</v>
      </c>
      <c r="F73" s="109">
        <v>2017</v>
      </c>
      <c r="G73" s="109">
        <v>1</v>
      </c>
      <c r="H73" s="109">
        <v>0</v>
      </c>
      <c r="I73" s="109">
        <v>24</v>
      </c>
      <c r="J73" s="110">
        <v>0</v>
      </c>
      <c r="K73" s="110">
        <v>0</v>
      </c>
      <c r="L73" s="110">
        <v>0</v>
      </c>
      <c r="M73" s="109">
        <v>0</v>
      </c>
      <c r="N73" s="109">
        <v>0</v>
      </c>
      <c r="O73" s="109">
        <v>0</v>
      </c>
      <c r="P73" s="109">
        <v>0</v>
      </c>
      <c r="Q73" s="109"/>
    </row>
    <row r="74" spans="1:17" x14ac:dyDescent="0.15">
      <c r="A74" s="109">
        <v>73</v>
      </c>
      <c r="B74" s="109" t="s">
        <v>358</v>
      </c>
      <c r="C74" s="109" t="s">
        <v>359</v>
      </c>
      <c r="D74" s="109" t="s">
        <v>339</v>
      </c>
      <c r="E74" s="109" t="s">
        <v>236</v>
      </c>
      <c r="F74" s="109">
        <v>2017</v>
      </c>
      <c r="G74" s="109">
        <v>3</v>
      </c>
      <c r="H74" s="109">
        <v>0</v>
      </c>
      <c r="I74" s="109">
        <v>25</v>
      </c>
      <c r="J74" s="110">
        <v>34</v>
      </c>
      <c r="K74" s="110">
        <v>40</v>
      </c>
      <c r="L74" s="110">
        <v>0</v>
      </c>
      <c r="M74" s="109">
        <v>0</v>
      </c>
      <c r="N74" s="109">
        <v>0</v>
      </c>
      <c r="O74" s="109">
        <v>0</v>
      </c>
      <c r="P74" s="109">
        <v>0</v>
      </c>
      <c r="Q74" s="109"/>
    </row>
    <row r="75" spans="1:17" x14ac:dyDescent="0.15">
      <c r="A75" s="109">
        <v>74</v>
      </c>
      <c r="B75" s="109" t="s">
        <v>360</v>
      </c>
      <c r="C75" s="109" t="s">
        <v>361</v>
      </c>
      <c r="D75" s="109" t="s">
        <v>672</v>
      </c>
      <c r="E75" s="109" t="s">
        <v>924</v>
      </c>
      <c r="F75" s="109">
        <v>2017</v>
      </c>
      <c r="G75" s="109">
        <v>1</v>
      </c>
      <c r="H75" s="109">
        <v>0</v>
      </c>
      <c r="I75" s="109">
        <v>26</v>
      </c>
      <c r="J75" s="110">
        <v>0</v>
      </c>
      <c r="K75" s="110">
        <v>0</v>
      </c>
      <c r="L75" s="110">
        <v>0</v>
      </c>
      <c r="M75" s="109">
        <v>0</v>
      </c>
      <c r="N75" s="109">
        <v>0</v>
      </c>
      <c r="O75" s="109">
        <v>0</v>
      </c>
      <c r="P75" s="109">
        <v>0</v>
      </c>
      <c r="Q75" s="109"/>
    </row>
    <row r="76" spans="1:17" x14ac:dyDescent="0.15">
      <c r="A76" s="109">
        <v>75</v>
      </c>
      <c r="B76" s="109" t="s">
        <v>237</v>
      </c>
      <c r="C76" s="109" t="s">
        <v>362</v>
      </c>
      <c r="D76" s="109" t="s">
        <v>363</v>
      </c>
      <c r="E76" s="109" t="s">
        <v>184</v>
      </c>
      <c r="F76" s="109">
        <v>2017</v>
      </c>
      <c r="G76" s="109">
        <v>2</v>
      </c>
      <c r="H76" s="109">
        <v>0</v>
      </c>
      <c r="I76" s="109">
        <v>27</v>
      </c>
      <c r="J76" s="110">
        <v>85</v>
      </c>
      <c r="K76" s="110">
        <v>0</v>
      </c>
      <c r="L76" s="110">
        <v>0</v>
      </c>
      <c r="M76" s="109">
        <v>0</v>
      </c>
      <c r="N76" s="109">
        <v>0</v>
      </c>
      <c r="O76" s="109">
        <v>0</v>
      </c>
      <c r="P76" s="109">
        <v>0</v>
      </c>
      <c r="Q76" s="109"/>
    </row>
    <row r="77" spans="1:17" x14ac:dyDescent="0.15">
      <c r="A77" s="109">
        <v>76</v>
      </c>
      <c r="B77" s="109" t="s">
        <v>364</v>
      </c>
      <c r="C77" s="109" t="s">
        <v>365</v>
      </c>
      <c r="D77" s="109" t="s">
        <v>366</v>
      </c>
      <c r="E77" s="109" t="s">
        <v>236</v>
      </c>
      <c r="F77" s="109">
        <v>2017</v>
      </c>
      <c r="G77" s="109">
        <v>3</v>
      </c>
      <c r="H77" s="109">
        <v>0</v>
      </c>
      <c r="I77" s="109">
        <v>31</v>
      </c>
      <c r="J77" s="110">
        <v>45</v>
      </c>
      <c r="K77" s="110">
        <v>48</v>
      </c>
      <c r="L77" s="110">
        <v>0</v>
      </c>
      <c r="M77" s="109">
        <v>0</v>
      </c>
      <c r="N77" s="109">
        <v>0</v>
      </c>
      <c r="O77" s="109">
        <v>0</v>
      </c>
      <c r="P77" s="109">
        <v>0</v>
      </c>
      <c r="Q77" s="109"/>
    </row>
    <row r="78" spans="1:17" x14ac:dyDescent="0.15">
      <c r="A78" s="109">
        <v>77</v>
      </c>
      <c r="B78" s="109" t="s">
        <v>367</v>
      </c>
      <c r="C78" s="109" t="s">
        <v>368</v>
      </c>
      <c r="D78" s="109" t="s">
        <v>259</v>
      </c>
      <c r="E78" s="109" t="s">
        <v>197</v>
      </c>
      <c r="F78" s="109">
        <v>2017</v>
      </c>
      <c r="G78" s="109">
        <v>3</v>
      </c>
      <c r="H78" s="109">
        <v>0</v>
      </c>
      <c r="I78" s="109">
        <v>33</v>
      </c>
      <c r="J78" s="110">
        <v>50</v>
      </c>
      <c r="K78" s="110">
        <v>73</v>
      </c>
      <c r="L78" s="110">
        <v>0</v>
      </c>
      <c r="M78" s="109">
        <v>0</v>
      </c>
      <c r="N78" s="109">
        <v>0</v>
      </c>
      <c r="O78" s="109">
        <v>0</v>
      </c>
      <c r="P78" s="109">
        <v>0</v>
      </c>
      <c r="Q78" s="109"/>
    </row>
    <row r="79" spans="1:17" x14ac:dyDescent="0.15">
      <c r="A79" s="109">
        <v>78</v>
      </c>
      <c r="B79" s="109" t="s">
        <v>369</v>
      </c>
      <c r="C79" s="109" t="s">
        <v>370</v>
      </c>
      <c r="D79" s="109" t="s">
        <v>226</v>
      </c>
      <c r="E79" s="109" t="s">
        <v>236</v>
      </c>
      <c r="F79" s="109">
        <v>2017</v>
      </c>
      <c r="G79" s="109">
        <v>2</v>
      </c>
      <c r="H79" s="109">
        <v>0</v>
      </c>
      <c r="I79" s="109">
        <v>36</v>
      </c>
      <c r="J79" s="110">
        <v>101</v>
      </c>
      <c r="K79" s="110">
        <v>0</v>
      </c>
      <c r="L79" s="110">
        <v>0</v>
      </c>
      <c r="M79" s="109">
        <v>0</v>
      </c>
      <c r="N79" s="109">
        <v>0</v>
      </c>
      <c r="O79" s="109">
        <v>0</v>
      </c>
      <c r="P79" s="109">
        <v>0</v>
      </c>
      <c r="Q79" s="109"/>
    </row>
    <row r="80" spans="1:17" x14ac:dyDescent="0.15">
      <c r="A80" s="109">
        <v>79</v>
      </c>
      <c r="B80" s="109" t="s">
        <v>371</v>
      </c>
      <c r="C80" s="109" t="s">
        <v>372</v>
      </c>
      <c r="D80" s="109" t="s">
        <v>373</v>
      </c>
      <c r="E80" s="109" t="s">
        <v>197</v>
      </c>
      <c r="F80" s="109">
        <v>2017</v>
      </c>
      <c r="G80" s="109">
        <v>3</v>
      </c>
      <c r="H80" s="109">
        <v>0</v>
      </c>
      <c r="I80" s="109">
        <v>37</v>
      </c>
      <c r="J80" s="110">
        <v>13</v>
      </c>
      <c r="K80" s="110">
        <v>63</v>
      </c>
      <c r="L80" s="110">
        <v>0</v>
      </c>
      <c r="M80" s="109">
        <v>0</v>
      </c>
      <c r="N80" s="109">
        <v>0</v>
      </c>
      <c r="O80" s="109">
        <v>0</v>
      </c>
      <c r="P80" s="109">
        <v>0</v>
      </c>
      <c r="Q80" s="109"/>
    </row>
    <row r="81" spans="1:17" x14ac:dyDescent="0.15">
      <c r="A81" s="109">
        <v>80</v>
      </c>
      <c r="B81" s="109" t="s">
        <v>374</v>
      </c>
      <c r="C81" s="109" t="s">
        <v>375</v>
      </c>
      <c r="D81" s="109" t="s">
        <v>376</v>
      </c>
      <c r="E81" s="109" t="s">
        <v>197</v>
      </c>
      <c r="F81" s="109">
        <v>2017</v>
      </c>
      <c r="G81" s="109">
        <v>2</v>
      </c>
      <c r="H81" s="109">
        <v>0</v>
      </c>
      <c r="I81" s="109">
        <v>38</v>
      </c>
      <c r="J81" s="110">
        <v>135</v>
      </c>
      <c r="K81" s="110">
        <v>0</v>
      </c>
      <c r="L81" s="110">
        <v>0</v>
      </c>
      <c r="M81" s="109">
        <v>0</v>
      </c>
      <c r="N81" s="109">
        <v>0</v>
      </c>
      <c r="O81" s="109">
        <v>0</v>
      </c>
      <c r="P81" s="109">
        <v>0</v>
      </c>
      <c r="Q81" s="109"/>
    </row>
    <row r="82" spans="1:17" x14ac:dyDescent="0.15">
      <c r="A82" s="109">
        <v>81</v>
      </c>
      <c r="B82" s="109" t="s">
        <v>377</v>
      </c>
      <c r="C82" s="109" t="s">
        <v>378</v>
      </c>
      <c r="D82" s="109" t="s">
        <v>259</v>
      </c>
      <c r="E82" s="109" t="s">
        <v>184</v>
      </c>
      <c r="F82" s="109">
        <v>2017</v>
      </c>
      <c r="G82" s="109">
        <v>3</v>
      </c>
      <c r="H82" s="109">
        <v>0</v>
      </c>
      <c r="I82" s="109">
        <v>39</v>
      </c>
      <c r="J82" s="110">
        <v>30</v>
      </c>
      <c r="K82" s="110">
        <v>10</v>
      </c>
      <c r="L82" s="110">
        <v>0</v>
      </c>
      <c r="M82" s="109">
        <v>0</v>
      </c>
      <c r="N82" s="109">
        <v>0</v>
      </c>
      <c r="O82" s="109">
        <v>0</v>
      </c>
      <c r="P82" s="109">
        <v>0</v>
      </c>
      <c r="Q82" s="109"/>
    </row>
    <row r="83" spans="1:17" x14ac:dyDescent="0.15">
      <c r="A83" s="109">
        <v>82</v>
      </c>
      <c r="B83" s="109" t="s">
        <v>673</v>
      </c>
      <c r="C83" s="109" t="s">
        <v>379</v>
      </c>
      <c r="D83" s="109" t="s">
        <v>226</v>
      </c>
      <c r="E83" s="109" t="s">
        <v>236</v>
      </c>
      <c r="F83" s="109">
        <v>2017</v>
      </c>
      <c r="G83" s="109">
        <v>7</v>
      </c>
      <c r="H83" s="109">
        <v>0</v>
      </c>
      <c r="I83" s="109">
        <v>44</v>
      </c>
      <c r="J83" s="110">
        <v>24</v>
      </c>
      <c r="K83" s="110">
        <v>32</v>
      </c>
      <c r="L83" s="110">
        <v>27</v>
      </c>
      <c r="M83" s="109">
        <v>22</v>
      </c>
      <c r="N83" s="109">
        <v>6</v>
      </c>
      <c r="O83" s="109">
        <v>2</v>
      </c>
      <c r="P83" s="109">
        <v>0</v>
      </c>
      <c r="Q83" s="109"/>
    </row>
    <row r="84" spans="1:17" x14ac:dyDescent="0.15">
      <c r="A84" s="109">
        <v>83</v>
      </c>
      <c r="B84" s="109" t="s">
        <v>674</v>
      </c>
      <c r="C84" s="109" t="s">
        <v>380</v>
      </c>
      <c r="D84" s="109" t="s">
        <v>381</v>
      </c>
      <c r="E84" s="109" t="s">
        <v>184</v>
      </c>
      <c r="F84" s="109">
        <v>2017</v>
      </c>
      <c r="G84" s="109">
        <v>1</v>
      </c>
      <c r="H84" s="109">
        <v>0</v>
      </c>
      <c r="I84" s="109">
        <v>47</v>
      </c>
      <c r="J84" s="110">
        <v>0</v>
      </c>
      <c r="K84" s="110">
        <v>0</v>
      </c>
      <c r="L84" s="110">
        <v>0</v>
      </c>
      <c r="M84" s="109">
        <v>0</v>
      </c>
      <c r="N84" s="109">
        <v>0</v>
      </c>
      <c r="O84" s="109">
        <v>0</v>
      </c>
      <c r="P84" s="109">
        <v>0</v>
      </c>
      <c r="Q84" s="109"/>
    </row>
    <row r="85" spans="1:17" x14ac:dyDescent="0.15">
      <c r="A85" s="109">
        <v>84</v>
      </c>
      <c r="B85" s="109" t="s">
        <v>382</v>
      </c>
      <c r="C85" s="109" t="s">
        <v>383</v>
      </c>
      <c r="D85" s="109" t="s">
        <v>341</v>
      </c>
      <c r="E85" s="109" t="s">
        <v>184</v>
      </c>
      <c r="F85" s="109">
        <v>2017</v>
      </c>
      <c r="G85" s="109">
        <v>2</v>
      </c>
      <c r="H85" s="109">
        <v>0</v>
      </c>
      <c r="I85" s="109">
        <v>48</v>
      </c>
      <c r="J85" s="110">
        <v>51</v>
      </c>
      <c r="K85" s="110">
        <v>0</v>
      </c>
      <c r="L85" s="110">
        <v>0</v>
      </c>
      <c r="M85" s="109">
        <v>0</v>
      </c>
      <c r="N85" s="109">
        <v>0</v>
      </c>
      <c r="O85" s="109">
        <v>0</v>
      </c>
      <c r="P85" s="109">
        <v>0</v>
      </c>
      <c r="Q85" s="109"/>
    </row>
    <row r="86" spans="1:17" x14ac:dyDescent="0.15">
      <c r="A86" s="109">
        <v>85</v>
      </c>
      <c r="B86" s="109" t="s">
        <v>384</v>
      </c>
      <c r="C86" s="109" t="s">
        <v>385</v>
      </c>
      <c r="D86" s="109" t="s">
        <v>386</v>
      </c>
      <c r="E86" s="109" t="s">
        <v>184</v>
      </c>
      <c r="F86" s="109">
        <v>2017</v>
      </c>
      <c r="G86" s="109">
        <v>4</v>
      </c>
      <c r="H86" s="109">
        <v>0</v>
      </c>
      <c r="I86" s="109">
        <v>50</v>
      </c>
      <c r="J86" s="110">
        <v>66</v>
      </c>
      <c r="K86" s="110">
        <v>45</v>
      </c>
      <c r="L86" s="110">
        <v>0</v>
      </c>
      <c r="M86" s="109">
        <v>0</v>
      </c>
      <c r="N86" s="109">
        <v>0</v>
      </c>
      <c r="O86" s="109">
        <v>15</v>
      </c>
      <c r="P86" s="109">
        <v>0</v>
      </c>
      <c r="Q86" s="109"/>
    </row>
    <row r="87" spans="1:17" x14ac:dyDescent="0.15">
      <c r="A87" s="109">
        <v>86</v>
      </c>
      <c r="B87" s="109" t="s">
        <v>371</v>
      </c>
      <c r="C87" s="109" t="s">
        <v>387</v>
      </c>
      <c r="D87" s="109" t="s">
        <v>346</v>
      </c>
      <c r="E87" s="109" t="s">
        <v>197</v>
      </c>
      <c r="F87" s="109">
        <v>2017</v>
      </c>
      <c r="G87" s="109">
        <v>1</v>
      </c>
      <c r="H87" s="109">
        <v>0</v>
      </c>
      <c r="I87" s="109">
        <v>51</v>
      </c>
      <c r="J87" s="110">
        <v>0</v>
      </c>
      <c r="K87" s="110">
        <v>0</v>
      </c>
      <c r="L87" s="110">
        <v>0</v>
      </c>
      <c r="M87" s="109">
        <v>0</v>
      </c>
      <c r="N87" s="109">
        <v>0</v>
      </c>
      <c r="O87" s="109">
        <v>0</v>
      </c>
      <c r="P87" s="109">
        <v>0</v>
      </c>
      <c r="Q87" s="109"/>
    </row>
    <row r="88" spans="1:17" x14ac:dyDescent="0.15">
      <c r="A88" s="109">
        <v>87</v>
      </c>
      <c r="B88" s="109" t="s">
        <v>263</v>
      </c>
      <c r="C88" s="109" t="s">
        <v>388</v>
      </c>
      <c r="D88" s="109" t="s">
        <v>389</v>
      </c>
      <c r="E88" s="109" t="s">
        <v>184</v>
      </c>
      <c r="F88" s="109">
        <v>2017</v>
      </c>
      <c r="G88" s="109">
        <v>1</v>
      </c>
      <c r="H88" s="109">
        <v>0</v>
      </c>
      <c r="I88" s="109">
        <v>58</v>
      </c>
      <c r="J88" s="110">
        <v>0</v>
      </c>
      <c r="K88" s="110">
        <v>0</v>
      </c>
      <c r="L88" s="110">
        <v>0</v>
      </c>
      <c r="M88" s="109">
        <v>0</v>
      </c>
      <c r="N88" s="109">
        <v>0</v>
      </c>
      <c r="O88" s="109">
        <v>0</v>
      </c>
      <c r="P88" s="109">
        <v>0</v>
      </c>
      <c r="Q88" s="109"/>
    </row>
    <row r="89" spans="1:17" x14ac:dyDescent="0.15">
      <c r="A89" s="109">
        <v>88</v>
      </c>
      <c r="B89" s="109" t="s">
        <v>390</v>
      </c>
      <c r="C89" s="109" t="s">
        <v>391</v>
      </c>
      <c r="D89" s="109" t="s">
        <v>392</v>
      </c>
      <c r="E89" s="109" t="s">
        <v>184</v>
      </c>
      <c r="F89" s="109">
        <v>2017</v>
      </c>
      <c r="G89" s="109">
        <v>3</v>
      </c>
      <c r="H89" s="109">
        <v>0</v>
      </c>
      <c r="I89" s="109">
        <v>61</v>
      </c>
      <c r="J89" s="110">
        <v>142</v>
      </c>
      <c r="K89" s="110">
        <v>50</v>
      </c>
      <c r="L89" s="110">
        <v>0</v>
      </c>
      <c r="M89" s="109">
        <v>0</v>
      </c>
      <c r="N89" s="109">
        <v>0</v>
      </c>
      <c r="O89" s="109">
        <v>0</v>
      </c>
      <c r="P89" s="109">
        <v>0</v>
      </c>
      <c r="Q89" s="109"/>
    </row>
    <row r="90" spans="1:17" x14ac:dyDescent="0.15">
      <c r="A90" s="109">
        <v>89</v>
      </c>
      <c r="B90" s="109" t="s">
        <v>254</v>
      </c>
      <c r="C90" s="109" t="s">
        <v>393</v>
      </c>
      <c r="D90" s="109" t="s">
        <v>392</v>
      </c>
      <c r="E90" s="109" t="s">
        <v>197</v>
      </c>
      <c r="F90" s="109">
        <v>2017</v>
      </c>
      <c r="G90" s="109">
        <v>4</v>
      </c>
      <c r="H90" s="109">
        <v>0</v>
      </c>
      <c r="I90" s="109">
        <v>66</v>
      </c>
      <c r="J90" s="110">
        <v>76</v>
      </c>
      <c r="K90" s="110">
        <v>74</v>
      </c>
      <c r="L90" s="110">
        <v>29</v>
      </c>
      <c r="M90" s="109">
        <v>0</v>
      </c>
      <c r="N90" s="109">
        <v>0</v>
      </c>
      <c r="O90" s="109">
        <v>0</v>
      </c>
      <c r="P90" s="109">
        <v>0</v>
      </c>
      <c r="Q90" s="109"/>
    </row>
    <row r="91" spans="1:17" x14ac:dyDescent="0.15">
      <c r="A91" s="109">
        <v>90</v>
      </c>
      <c r="B91" s="109" t="s">
        <v>324</v>
      </c>
      <c r="C91" s="109" t="s">
        <v>394</v>
      </c>
      <c r="D91" s="109" t="s">
        <v>395</v>
      </c>
      <c r="E91" s="109" t="s">
        <v>184</v>
      </c>
      <c r="F91" s="109">
        <v>2017</v>
      </c>
      <c r="G91" s="109">
        <v>3</v>
      </c>
      <c r="H91" s="109">
        <v>0</v>
      </c>
      <c r="I91" s="109">
        <v>68</v>
      </c>
      <c r="J91" s="110">
        <v>110</v>
      </c>
      <c r="K91" s="110">
        <v>105</v>
      </c>
      <c r="L91" s="110">
        <v>0</v>
      </c>
      <c r="M91" s="109">
        <v>0</v>
      </c>
      <c r="N91" s="109">
        <v>0</v>
      </c>
      <c r="O91" s="109">
        <v>0</v>
      </c>
      <c r="P91" s="109">
        <v>0</v>
      </c>
      <c r="Q91" s="109"/>
    </row>
    <row r="92" spans="1:17" x14ac:dyDescent="0.15">
      <c r="A92" s="109">
        <v>91</v>
      </c>
      <c r="B92" s="109" t="s">
        <v>396</v>
      </c>
      <c r="C92" s="109" t="s">
        <v>397</v>
      </c>
      <c r="D92" s="109" t="s">
        <v>355</v>
      </c>
      <c r="E92" s="109" t="s">
        <v>184</v>
      </c>
      <c r="F92" s="109">
        <v>2017</v>
      </c>
      <c r="G92" s="109">
        <v>3</v>
      </c>
      <c r="H92" s="109">
        <v>0</v>
      </c>
      <c r="I92" s="109">
        <v>69</v>
      </c>
      <c r="J92" s="110">
        <v>88</v>
      </c>
      <c r="K92" s="110">
        <v>106</v>
      </c>
      <c r="L92" s="110">
        <v>0</v>
      </c>
      <c r="M92" s="109">
        <v>0</v>
      </c>
      <c r="N92" s="109">
        <v>0</v>
      </c>
      <c r="O92" s="109">
        <v>0</v>
      </c>
      <c r="P92" s="109">
        <v>0</v>
      </c>
      <c r="Q92" s="109"/>
    </row>
    <row r="93" spans="1:17" x14ac:dyDescent="0.15">
      <c r="A93" s="109">
        <v>92</v>
      </c>
      <c r="B93" s="109" t="s">
        <v>675</v>
      </c>
      <c r="C93" s="109" t="s">
        <v>398</v>
      </c>
      <c r="D93" s="109" t="s">
        <v>399</v>
      </c>
      <c r="E93" s="109" t="s">
        <v>184</v>
      </c>
      <c r="F93" s="109">
        <v>2017</v>
      </c>
      <c r="G93" s="109">
        <v>3</v>
      </c>
      <c r="H93" s="109">
        <v>0</v>
      </c>
      <c r="I93" s="109">
        <v>72</v>
      </c>
      <c r="J93" s="110">
        <v>25</v>
      </c>
      <c r="K93" s="110">
        <v>52</v>
      </c>
      <c r="L93" s="110">
        <v>0</v>
      </c>
      <c r="M93" s="109">
        <v>0</v>
      </c>
      <c r="N93" s="109">
        <v>0</v>
      </c>
      <c r="O93" s="109">
        <v>0</v>
      </c>
      <c r="P93" s="109">
        <v>0</v>
      </c>
      <c r="Q93" s="109"/>
    </row>
    <row r="94" spans="1:17" x14ac:dyDescent="0.15">
      <c r="A94" s="109">
        <v>93</v>
      </c>
      <c r="B94" s="109" t="s">
        <v>676</v>
      </c>
      <c r="C94" s="109" t="s">
        <v>400</v>
      </c>
      <c r="D94" s="109" t="s">
        <v>226</v>
      </c>
      <c r="E94" s="109" t="s">
        <v>197</v>
      </c>
      <c r="F94" s="109">
        <v>2017</v>
      </c>
      <c r="G94" s="109">
        <v>7</v>
      </c>
      <c r="H94" s="109">
        <v>0</v>
      </c>
      <c r="I94" s="109">
        <v>73</v>
      </c>
      <c r="J94" s="110">
        <v>77</v>
      </c>
      <c r="K94" s="110">
        <v>60</v>
      </c>
      <c r="L94" s="110">
        <v>35</v>
      </c>
      <c r="M94" s="109">
        <v>39</v>
      </c>
      <c r="N94" s="109">
        <v>22</v>
      </c>
      <c r="O94" s="109">
        <v>36</v>
      </c>
      <c r="P94" s="109">
        <v>0</v>
      </c>
      <c r="Q94" s="109"/>
    </row>
    <row r="95" spans="1:17" x14ac:dyDescent="0.15">
      <c r="A95" s="109">
        <v>94</v>
      </c>
      <c r="B95" s="109" t="s">
        <v>401</v>
      </c>
      <c r="C95" s="110" t="s">
        <v>677</v>
      </c>
      <c r="D95" s="109" t="s">
        <v>226</v>
      </c>
      <c r="E95" s="109" t="s">
        <v>184</v>
      </c>
      <c r="F95" s="109">
        <v>2017</v>
      </c>
      <c r="G95" s="109">
        <v>1</v>
      </c>
      <c r="H95" s="109">
        <v>0</v>
      </c>
      <c r="I95" s="109">
        <v>74</v>
      </c>
      <c r="J95" s="110">
        <v>0</v>
      </c>
      <c r="K95" s="110">
        <v>0</v>
      </c>
      <c r="L95" s="110">
        <v>0</v>
      </c>
      <c r="M95" s="109">
        <v>0</v>
      </c>
      <c r="N95" s="109">
        <v>0</v>
      </c>
      <c r="O95" s="109">
        <v>0</v>
      </c>
      <c r="P95" s="109">
        <v>0</v>
      </c>
      <c r="Q95" s="109"/>
    </row>
    <row r="96" spans="1:17" x14ac:dyDescent="0.15">
      <c r="A96" s="109">
        <v>95</v>
      </c>
      <c r="B96" s="109" t="s">
        <v>309</v>
      </c>
      <c r="C96" s="109" t="s">
        <v>678</v>
      </c>
      <c r="D96" s="109" t="s">
        <v>402</v>
      </c>
      <c r="E96" s="109" t="s">
        <v>197</v>
      </c>
      <c r="F96" s="109">
        <v>2017</v>
      </c>
      <c r="G96" s="109">
        <v>3</v>
      </c>
      <c r="H96" s="109">
        <v>0</v>
      </c>
      <c r="I96" s="109">
        <v>75</v>
      </c>
      <c r="J96" s="110">
        <v>53</v>
      </c>
      <c r="K96" s="110">
        <v>70</v>
      </c>
      <c r="L96" s="110">
        <v>0</v>
      </c>
      <c r="M96" s="109">
        <v>0</v>
      </c>
      <c r="N96" s="109">
        <v>0</v>
      </c>
      <c r="O96" s="109">
        <v>0</v>
      </c>
      <c r="P96" s="109">
        <v>0</v>
      </c>
      <c r="Q96" s="109"/>
    </row>
    <row r="97" spans="1:17" x14ac:dyDescent="0.15">
      <c r="A97" s="109">
        <v>96</v>
      </c>
      <c r="B97" s="109" t="s">
        <v>219</v>
      </c>
      <c r="C97" s="109" t="s">
        <v>403</v>
      </c>
      <c r="D97" s="109" t="s">
        <v>404</v>
      </c>
      <c r="E97" s="109" t="s">
        <v>184</v>
      </c>
      <c r="F97" s="109">
        <v>2017</v>
      </c>
      <c r="G97" s="109">
        <v>3</v>
      </c>
      <c r="H97" s="109">
        <v>0</v>
      </c>
      <c r="I97" s="109">
        <v>77</v>
      </c>
      <c r="J97" s="110">
        <v>40</v>
      </c>
      <c r="K97" s="110">
        <v>9</v>
      </c>
      <c r="L97" s="110">
        <v>0</v>
      </c>
      <c r="M97" s="109">
        <v>0</v>
      </c>
      <c r="N97" s="109">
        <v>0</v>
      </c>
      <c r="O97" s="109">
        <v>0</v>
      </c>
      <c r="P97" s="109">
        <v>0</v>
      </c>
      <c r="Q97" s="109"/>
    </row>
    <row r="98" spans="1:17" x14ac:dyDescent="0.15">
      <c r="A98" s="109">
        <v>97</v>
      </c>
      <c r="B98" s="109" t="s">
        <v>405</v>
      </c>
      <c r="C98" s="109" t="s">
        <v>406</v>
      </c>
      <c r="D98" s="109" t="s">
        <v>407</v>
      </c>
      <c r="E98" s="109" t="s">
        <v>197</v>
      </c>
      <c r="F98" s="109">
        <v>2017</v>
      </c>
      <c r="G98" s="109">
        <v>2</v>
      </c>
      <c r="H98" s="109">
        <v>0</v>
      </c>
      <c r="I98" s="109">
        <v>78</v>
      </c>
      <c r="J98" s="110">
        <v>0</v>
      </c>
      <c r="K98" s="110">
        <v>112</v>
      </c>
      <c r="L98" s="110">
        <v>0</v>
      </c>
      <c r="M98" s="109">
        <v>0</v>
      </c>
      <c r="N98" s="109">
        <v>0</v>
      </c>
      <c r="O98" s="109">
        <v>0</v>
      </c>
      <c r="P98" s="109">
        <v>0</v>
      </c>
      <c r="Q98" s="109"/>
    </row>
    <row r="99" spans="1:17" x14ac:dyDescent="0.15">
      <c r="A99" s="109">
        <v>98</v>
      </c>
      <c r="B99" s="109" t="s">
        <v>408</v>
      </c>
      <c r="C99" s="109" t="s">
        <v>409</v>
      </c>
      <c r="D99" s="109" t="s">
        <v>395</v>
      </c>
      <c r="E99" s="109" t="s">
        <v>184</v>
      </c>
      <c r="F99" s="109">
        <v>2017</v>
      </c>
      <c r="G99" s="109">
        <v>1</v>
      </c>
      <c r="H99" s="109">
        <v>0</v>
      </c>
      <c r="I99" s="109">
        <v>79</v>
      </c>
      <c r="J99" s="110">
        <v>0</v>
      </c>
      <c r="K99" s="110">
        <v>0</v>
      </c>
      <c r="L99" s="110">
        <v>0</v>
      </c>
      <c r="M99" s="109">
        <v>0</v>
      </c>
      <c r="N99" s="109">
        <v>0</v>
      </c>
      <c r="O99" s="109">
        <v>0</v>
      </c>
      <c r="P99" s="109">
        <v>0</v>
      </c>
      <c r="Q99" s="109"/>
    </row>
    <row r="100" spans="1:17" x14ac:dyDescent="0.15">
      <c r="A100" s="109">
        <v>99</v>
      </c>
      <c r="B100" s="109" t="s">
        <v>326</v>
      </c>
      <c r="C100" s="109" t="s">
        <v>410</v>
      </c>
      <c r="D100" s="109" t="s">
        <v>411</v>
      </c>
      <c r="E100" s="109" t="s">
        <v>197</v>
      </c>
      <c r="F100" s="109">
        <v>2017</v>
      </c>
      <c r="G100" s="109">
        <v>2</v>
      </c>
      <c r="H100" s="109">
        <v>0</v>
      </c>
      <c r="I100" s="109">
        <v>80</v>
      </c>
      <c r="J100" s="110">
        <v>15</v>
      </c>
      <c r="K100" s="110">
        <v>0</v>
      </c>
      <c r="L100" s="110">
        <v>0</v>
      </c>
      <c r="M100" s="109">
        <v>0</v>
      </c>
      <c r="N100" s="109">
        <v>0</v>
      </c>
      <c r="O100" s="109">
        <v>0</v>
      </c>
      <c r="P100" s="109">
        <v>0</v>
      </c>
      <c r="Q100" s="109"/>
    </row>
    <row r="101" spans="1:17" x14ac:dyDescent="0.15">
      <c r="A101" s="109">
        <v>100</v>
      </c>
      <c r="B101" s="109" t="s">
        <v>203</v>
      </c>
      <c r="C101" s="109" t="s">
        <v>412</v>
      </c>
      <c r="D101" s="109" t="s">
        <v>226</v>
      </c>
      <c r="E101" s="109" t="s">
        <v>184</v>
      </c>
      <c r="F101" s="109">
        <v>2017</v>
      </c>
      <c r="G101" s="109">
        <v>1</v>
      </c>
      <c r="H101" s="109">
        <v>0</v>
      </c>
      <c r="I101" s="109">
        <v>81</v>
      </c>
      <c r="J101" s="110">
        <v>0</v>
      </c>
      <c r="K101" s="110">
        <v>0</v>
      </c>
      <c r="L101" s="110">
        <v>0</v>
      </c>
      <c r="M101" s="109">
        <v>0</v>
      </c>
      <c r="N101" s="109">
        <v>0</v>
      </c>
      <c r="O101" s="109">
        <v>0</v>
      </c>
      <c r="P101" s="109">
        <v>0</v>
      </c>
      <c r="Q101" s="109"/>
    </row>
    <row r="102" spans="1:17" x14ac:dyDescent="0.15">
      <c r="A102" s="109">
        <v>101</v>
      </c>
      <c r="B102" s="109" t="s">
        <v>382</v>
      </c>
      <c r="C102" s="109" t="s">
        <v>413</v>
      </c>
      <c r="D102" s="109" t="s">
        <v>414</v>
      </c>
      <c r="E102" s="109" t="s">
        <v>236</v>
      </c>
      <c r="F102" s="109">
        <v>2017</v>
      </c>
      <c r="G102" s="109">
        <v>1</v>
      </c>
      <c r="H102" s="109">
        <v>0</v>
      </c>
      <c r="I102" s="109">
        <v>82</v>
      </c>
      <c r="J102" s="110">
        <v>0</v>
      </c>
      <c r="K102" s="110">
        <v>0</v>
      </c>
      <c r="L102" s="110">
        <v>0</v>
      </c>
      <c r="M102" s="109">
        <v>0</v>
      </c>
      <c r="N102" s="109">
        <v>0</v>
      </c>
      <c r="O102" s="109">
        <v>0</v>
      </c>
      <c r="P102" s="109">
        <v>0</v>
      </c>
      <c r="Q102" s="109"/>
    </row>
    <row r="103" spans="1:17" x14ac:dyDescent="0.15">
      <c r="A103" s="109">
        <v>102</v>
      </c>
      <c r="B103" s="109" t="s">
        <v>679</v>
      </c>
      <c r="C103" s="109" t="s">
        <v>415</v>
      </c>
      <c r="D103" s="109" t="s">
        <v>416</v>
      </c>
      <c r="E103" s="109" t="s">
        <v>184</v>
      </c>
      <c r="F103" s="109">
        <v>2017</v>
      </c>
      <c r="G103" s="109">
        <v>2</v>
      </c>
      <c r="H103" s="109">
        <v>0</v>
      </c>
      <c r="I103" s="109">
        <v>83</v>
      </c>
      <c r="J103" s="110">
        <v>32</v>
      </c>
      <c r="K103" s="110">
        <v>0</v>
      </c>
      <c r="L103" s="110">
        <v>0</v>
      </c>
      <c r="M103" s="109">
        <v>0</v>
      </c>
      <c r="N103" s="109">
        <v>0</v>
      </c>
      <c r="O103" s="109">
        <v>0</v>
      </c>
      <c r="P103" s="109">
        <v>0</v>
      </c>
      <c r="Q103" s="109"/>
    </row>
    <row r="104" spans="1:17" x14ac:dyDescent="0.15">
      <c r="A104" s="109">
        <v>103</v>
      </c>
      <c r="B104" s="109" t="s">
        <v>680</v>
      </c>
      <c r="C104" s="109" t="s">
        <v>417</v>
      </c>
      <c r="D104" s="109" t="s">
        <v>320</v>
      </c>
      <c r="E104" s="109" t="s">
        <v>184</v>
      </c>
      <c r="F104" s="109">
        <v>2017</v>
      </c>
      <c r="G104" s="109">
        <v>2</v>
      </c>
      <c r="H104" s="109">
        <v>0</v>
      </c>
      <c r="I104" s="109">
        <v>84</v>
      </c>
      <c r="J104" s="110">
        <v>90</v>
      </c>
      <c r="K104" s="110">
        <v>0</v>
      </c>
      <c r="L104" s="110">
        <v>0</v>
      </c>
      <c r="M104" s="109">
        <v>0</v>
      </c>
      <c r="N104" s="109">
        <v>0</v>
      </c>
      <c r="O104" s="109">
        <v>0</v>
      </c>
      <c r="P104" s="109">
        <v>0</v>
      </c>
      <c r="Q104" s="109"/>
    </row>
    <row r="105" spans="1:17" x14ac:dyDescent="0.15">
      <c r="A105" s="109">
        <v>104</v>
      </c>
      <c r="B105" s="109" t="s">
        <v>418</v>
      </c>
      <c r="C105" s="109" t="s">
        <v>419</v>
      </c>
      <c r="D105" s="109" t="s">
        <v>193</v>
      </c>
      <c r="E105" s="109" t="s">
        <v>236</v>
      </c>
      <c r="F105" s="109">
        <v>2017</v>
      </c>
      <c r="G105" s="109">
        <v>1</v>
      </c>
      <c r="H105" s="109">
        <v>0</v>
      </c>
      <c r="I105" s="109">
        <v>85</v>
      </c>
      <c r="J105" s="110">
        <v>0</v>
      </c>
      <c r="K105" s="110">
        <v>0</v>
      </c>
      <c r="L105" s="110">
        <v>0</v>
      </c>
      <c r="M105" s="109">
        <v>0</v>
      </c>
      <c r="N105" s="109">
        <v>0</v>
      </c>
      <c r="O105" s="109">
        <v>0</v>
      </c>
      <c r="P105" s="109">
        <v>0</v>
      </c>
      <c r="Q105" s="109"/>
    </row>
    <row r="106" spans="1:17" x14ac:dyDescent="0.15">
      <c r="A106" s="109">
        <v>105</v>
      </c>
      <c r="B106" s="109" t="s">
        <v>420</v>
      </c>
      <c r="C106" s="109" t="s">
        <v>421</v>
      </c>
      <c r="D106" s="109" t="s">
        <v>313</v>
      </c>
      <c r="E106" s="109" t="s">
        <v>184</v>
      </c>
      <c r="F106" s="109">
        <v>2017</v>
      </c>
      <c r="G106" s="109">
        <v>2</v>
      </c>
      <c r="H106" s="109">
        <v>0</v>
      </c>
      <c r="I106" s="109">
        <v>87</v>
      </c>
      <c r="J106" s="110">
        <v>108</v>
      </c>
      <c r="K106" s="110">
        <v>0</v>
      </c>
      <c r="L106" s="110">
        <v>0</v>
      </c>
      <c r="M106" s="109">
        <v>0</v>
      </c>
      <c r="N106" s="109">
        <v>0</v>
      </c>
      <c r="O106" s="109">
        <v>0</v>
      </c>
      <c r="P106" s="109">
        <v>0</v>
      </c>
      <c r="Q106" s="109"/>
    </row>
    <row r="107" spans="1:17" x14ac:dyDescent="0.15">
      <c r="A107" s="109">
        <v>106</v>
      </c>
      <c r="B107" s="109" t="s">
        <v>267</v>
      </c>
      <c r="C107" s="109" t="s">
        <v>422</v>
      </c>
      <c r="D107" s="109" t="s">
        <v>423</v>
      </c>
      <c r="E107" s="109" t="s">
        <v>197</v>
      </c>
      <c r="F107" s="109">
        <v>2017</v>
      </c>
      <c r="G107" s="109">
        <v>7</v>
      </c>
      <c r="H107" s="109">
        <v>0</v>
      </c>
      <c r="I107" s="109">
        <v>89</v>
      </c>
      <c r="J107" s="110">
        <v>8</v>
      </c>
      <c r="K107" s="110">
        <v>54</v>
      </c>
      <c r="L107" s="110">
        <v>34</v>
      </c>
      <c r="M107" s="109">
        <v>41</v>
      </c>
      <c r="N107" s="109">
        <v>9</v>
      </c>
      <c r="O107" s="109">
        <v>9</v>
      </c>
      <c r="P107" s="109">
        <v>0</v>
      </c>
      <c r="Q107" s="109"/>
    </row>
    <row r="108" spans="1:17" x14ac:dyDescent="0.15">
      <c r="A108" s="109">
        <v>107</v>
      </c>
      <c r="B108" s="109" t="s">
        <v>424</v>
      </c>
      <c r="C108" s="109" t="s">
        <v>425</v>
      </c>
      <c r="D108" s="109" t="s">
        <v>392</v>
      </c>
      <c r="E108" s="109" t="s">
        <v>184</v>
      </c>
      <c r="F108" s="109">
        <v>2017</v>
      </c>
      <c r="G108" s="109">
        <v>2</v>
      </c>
      <c r="H108" s="109">
        <v>0</v>
      </c>
      <c r="I108" s="109">
        <v>92</v>
      </c>
      <c r="J108" s="110">
        <v>130</v>
      </c>
      <c r="K108" s="110">
        <v>0</v>
      </c>
      <c r="L108" s="110">
        <v>0</v>
      </c>
      <c r="M108" s="109">
        <v>0</v>
      </c>
      <c r="N108" s="109">
        <v>0</v>
      </c>
      <c r="O108" s="109">
        <v>0</v>
      </c>
      <c r="P108" s="109">
        <v>0</v>
      </c>
      <c r="Q108" s="109"/>
    </row>
    <row r="109" spans="1:17" x14ac:dyDescent="0.15">
      <c r="A109" s="109">
        <v>108</v>
      </c>
      <c r="B109" s="109" t="s">
        <v>426</v>
      </c>
      <c r="C109" s="109" t="s">
        <v>427</v>
      </c>
      <c r="D109" s="109" t="s">
        <v>428</v>
      </c>
      <c r="E109" s="109" t="s">
        <v>197</v>
      </c>
      <c r="F109" s="109">
        <v>2017</v>
      </c>
      <c r="G109" s="109">
        <v>2</v>
      </c>
      <c r="H109" s="109">
        <v>0</v>
      </c>
      <c r="I109" s="109">
        <v>95</v>
      </c>
      <c r="J109" s="110">
        <v>91</v>
      </c>
      <c r="K109" s="110">
        <v>0</v>
      </c>
      <c r="L109" s="110">
        <v>0</v>
      </c>
      <c r="M109" s="109">
        <v>0</v>
      </c>
      <c r="N109" s="109">
        <v>0</v>
      </c>
      <c r="O109" s="109">
        <v>0</v>
      </c>
      <c r="P109" s="109">
        <v>0</v>
      </c>
      <c r="Q109" s="109"/>
    </row>
    <row r="110" spans="1:17" x14ac:dyDescent="0.15">
      <c r="A110" s="109">
        <v>109</v>
      </c>
      <c r="B110" s="109" t="s">
        <v>429</v>
      </c>
      <c r="C110" s="109" t="s">
        <v>430</v>
      </c>
      <c r="D110" s="109" t="s">
        <v>226</v>
      </c>
      <c r="E110" s="109" t="s">
        <v>184</v>
      </c>
      <c r="F110" s="109">
        <v>2017</v>
      </c>
      <c r="G110" s="109">
        <v>2</v>
      </c>
      <c r="H110" s="109">
        <v>0</v>
      </c>
      <c r="I110" s="109">
        <v>96</v>
      </c>
      <c r="J110" s="110">
        <v>97</v>
      </c>
      <c r="K110" s="110">
        <v>0</v>
      </c>
      <c r="L110" s="110">
        <v>0</v>
      </c>
      <c r="M110" s="109">
        <v>0</v>
      </c>
      <c r="N110" s="109">
        <v>0</v>
      </c>
      <c r="O110" s="109">
        <v>0</v>
      </c>
      <c r="P110" s="109">
        <v>0</v>
      </c>
      <c r="Q110" s="109"/>
    </row>
    <row r="111" spans="1:17" x14ac:dyDescent="0.15">
      <c r="A111" s="109">
        <v>110</v>
      </c>
      <c r="B111" s="109" t="s">
        <v>301</v>
      </c>
      <c r="C111" s="109" t="s">
        <v>431</v>
      </c>
      <c r="D111" s="109" t="s">
        <v>226</v>
      </c>
      <c r="E111" s="109" t="s">
        <v>184</v>
      </c>
      <c r="F111" s="109">
        <v>2017</v>
      </c>
      <c r="G111" s="109">
        <v>1</v>
      </c>
      <c r="H111" s="109">
        <v>0</v>
      </c>
      <c r="I111" s="109">
        <v>97</v>
      </c>
      <c r="J111" s="110">
        <v>0</v>
      </c>
      <c r="K111" s="110">
        <v>0</v>
      </c>
      <c r="L111" s="110">
        <v>0</v>
      </c>
      <c r="M111" s="109">
        <v>0</v>
      </c>
      <c r="N111" s="109">
        <v>0</v>
      </c>
      <c r="O111" s="109">
        <v>0</v>
      </c>
      <c r="P111" s="109">
        <v>0</v>
      </c>
      <c r="Q111" s="109"/>
    </row>
    <row r="112" spans="1:17" x14ac:dyDescent="0.15">
      <c r="A112" s="109">
        <v>111</v>
      </c>
      <c r="B112" s="109" t="s">
        <v>432</v>
      </c>
      <c r="C112" s="109" t="s">
        <v>433</v>
      </c>
      <c r="D112" s="109" t="s">
        <v>434</v>
      </c>
      <c r="E112" s="109" t="s">
        <v>197</v>
      </c>
      <c r="F112" s="109">
        <v>2017</v>
      </c>
      <c r="G112" s="109">
        <v>2</v>
      </c>
      <c r="H112" s="109">
        <v>0</v>
      </c>
      <c r="I112" s="109">
        <v>98</v>
      </c>
      <c r="J112" s="110">
        <v>118</v>
      </c>
      <c r="K112" s="110">
        <v>0</v>
      </c>
      <c r="L112" s="110">
        <v>0</v>
      </c>
      <c r="M112" s="109">
        <v>0</v>
      </c>
      <c r="N112" s="109">
        <v>0</v>
      </c>
      <c r="O112" s="109">
        <v>0</v>
      </c>
      <c r="P112" s="109">
        <v>0</v>
      </c>
      <c r="Q112" s="109"/>
    </row>
    <row r="113" spans="1:17" x14ac:dyDescent="0.15">
      <c r="A113" s="109">
        <v>112</v>
      </c>
      <c r="B113" s="109" t="s">
        <v>408</v>
      </c>
      <c r="C113" s="109" t="s">
        <v>435</v>
      </c>
      <c r="D113" s="109" t="s">
        <v>269</v>
      </c>
      <c r="E113" s="109" t="s">
        <v>184</v>
      </c>
      <c r="F113" s="109">
        <v>2017</v>
      </c>
      <c r="G113" s="109">
        <v>3</v>
      </c>
      <c r="H113" s="109">
        <v>0</v>
      </c>
      <c r="I113" s="109">
        <v>99</v>
      </c>
      <c r="J113" s="110">
        <v>115</v>
      </c>
      <c r="K113" s="110">
        <v>99</v>
      </c>
      <c r="L113" s="110">
        <v>0</v>
      </c>
      <c r="M113" s="109">
        <v>0</v>
      </c>
      <c r="N113" s="109">
        <v>0</v>
      </c>
      <c r="O113" s="109">
        <v>0</v>
      </c>
      <c r="P113" s="109">
        <v>0</v>
      </c>
      <c r="Q113" s="109"/>
    </row>
    <row r="114" spans="1:17" x14ac:dyDescent="0.15">
      <c r="A114" s="109">
        <v>113</v>
      </c>
      <c r="B114" s="109" t="s">
        <v>681</v>
      </c>
      <c r="C114" s="109" t="s">
        <v>436</v>
      </c>
      <c r="D114" s="109" t="s">
        <v>226</v>
      </c>
      <c r="E114" s="109" t="s">
        <v>197</v>
      </c>
      <c r="F114" s="109">
        <v>2017</v>
      </c>
      <c r="G114" s="109">
        <v>1</v>
      </c>
      <c r="H114" s="109">
        <v>0</v>
      </c>
      <c r="I114" s="109">
        <v>101</v>
      </c>
      <c r="J114" s="110">
        <v>0</v>
      </c>
      <c r="K114" s="110">
        <v>0</v>
      </c>
      <c r="L114" s="110">
        <v>0</v>
      </c>
      <c r="M114" s="109">
        <v>0</v>
      </c>
      <c r="N114" s="109">
        <v>0</v>
      </c>
      <c r="O114" s="109">
        <v>0</v>
      </c>
      <c r="P114" s="109">
        <v>0</v>
      </c>
      <c r="Q114" s="109"/>
    </row>
    <row r="115" spans="1:17" x14ac:dyDescent="0.15">
      <c r="A115" s="109">
        <v>114</v>
      </c>
      <c r="B115" s="109" t="s">
        <v>663</v>
      </c>
      <c r="C115" s="109" t="s">
        <v>437</v>
      </c>
      <c r="D115" s="109" t="s">
        <v>438</v>
      </c>
      <c r="E115" s="109" t="s">
        <v>926</v>
      </c>
      <c r="F115" s="109">
        <v>2017</v>
      </c>
      <c r="G115" s="109">
        <v>1</v>
      </c>
      <c r="H115" s="109">
        <v>0</v>
      </c>
      <c r="I115" s="109">
        <v>102</v>
      </c>
      <c r="J115" s="110">
        <v>0</v>
      </c>
      <c r="K115" s="110">
        <v>0</v>
      </c>
      <c r="L115" s="110">
        <v>0</v>
      </c>
      <c r="M115" s="109">
        <v>0</v>
      </c>
      <c r="N115" s="109">
        <v>0</v>
      </c>
      <c r="O115" s="109">
        <v>0</v>
      </c>
      <c r="P115" s="109">
        <v>0</v>
      </c>
      <c r="Q115" s="109"/>
    </row>
    <row r="116" spans="1:17" x14ac:dyDescent="0.15">
      <c r="A116" s="109">
        <v>115</v>
      </c>
      <c r="B116" s="109" t="s">
        <v>432</v>
      </c>
      <c r="C116" s="109" t="s">
        <v>439</v>
      </c>
      <c r="D116" s="109" t="s">
        <v>440</v>
      </c>
      <c r="E116" s="109" t="s">
        <v>197</v>
      </c>
      <c r="F116" s="109">
        <v>2017</v>
      </c>
      <c r="G116" s="109">
        <v>1</v>
      </c>
      <c r="H116" s="109">
        <v>0</v>
      </c>
      <c r="I116" s="109">
        <v>103</v>
      </c>
      <c r="J116" s="110">
        <v>0</v>
      </c>
      <c r="K116" s="110">
        <v>0</v>
      </c>
      <c r="L116" s="110">
        <v>0</v>
      </c>
      <c r="M116" s="109">
        <v>0</v>
      </c>
      <c r="N116" s="109">
        <v>0</v>
      </c>
      <c r="O116" s="109">
        <v>0</v>
      </c>
      <c r="P116" s="109">
        <v>0</v>
      </c>
      <c r="Q116" s="109"/>
    </row>
    <row r="117" spans="1:17" x14ac:dyDescent="0.15">
      <c r="A117" s="109">
        <v>116</v>
      </c>
      <c r="B117" s="109" t="s">
        <v>441</v>
      </c>
      <c r="C117" s="109" t="s">
        <v>442</v>
      </c>
      <c r="D117" s="109" t="s">
        <v>443</v>
      </c>
      <c r="E117" s="109" t="s">
        <v>197</v>
      </c>
      <c r="F117" s="109">
        <v>2017</v>
      </c>
      <c r="G117" s="109">
        <v>1</v>
      </c>
      <c r="H117" s="109">
        <v>0</v>
      </c>
      <c r="I117" s="109">
        <v>104</v>
      </c>
      <c r="J117" s="110">
        <v>0</v>
      </c>
      <c r="K117" s="110">
        <v>0</v>
      </c>
      <c r="L117" s="110">
        <v>0</v>
      </c>
      <c r="M117" s="109">
        <v>0</v>
      </c>
      <c r="N117" s="109">
        <v>0</v>
      </c>
      <c r="O117" s="109">
        <v>0</v>
      </c>
      <c r="P117" s="109">
        <v>0</v>
      </c>
      <c r="Q117" s="109"/>
    </row>
    <row r="118" spans="1:17" x14ac:dyDescent="0.15">
      <c r="A118" s="109">
        <v>117</v>
      </c>
      <c r="B118" s="109" t="s">
        <v>681</v>
      </c>
      <c r="C118" s="109" t="s">
        <v>444</v>
      </c>
      <c r="D118" s="109" t="s">
        <v>682</v>
      </c>
      <c r="E118" s="109" t="s">
        <v>197</v>
      </c>
      <c r="F118" s="109">
        <v>2017</v>
      </c>
      <c r="G118" s="109">
        <v>2</v>
      </c>
      <c r="H118" s="109">
        <v>0</v>
      </c>
      <c r="I118" s="109">
        <v>105</v>
      </c>
      <c r="J118" s="110">
        <v>46</v>
      </c>
      <c r="K118" s="110">
        <v>0</v>
      </c>
      <c r="L118" s="110">
        <v>0</v>
      </c>
      <c r="M118" s="109">
        <v>0</v>
      </c>
      <c r="N118" s="109">
        <v>0</v>
      </c>
      <c r="O118" s="109">
        <v>0</v>
      </c>
      <c r="P118" s="109">
        <v>0</v>
      </c>
      <c r="Q118" s="109"/>
    </row>
    <row r="119" spans="1:17" x14ac:dyDescent="0.15">
      <c r="A119" s="109">
        <v>118</v>
      </c>
      <c r="B119" s="109" t="s">
        <v>263</v>
      </c>
      <c r="C119" s="109" t="s">
        <v>445</v>
      </c>
      <c r="D119" s="109" t="s">
        <v>193</v>
      </c>
      <c r="E119" s="109" t="s">
        <v>236</v>
      </c>
      <c r="F119" s="109">
        <v>2017</v>
      </c>
      <c r="G119" s="109">
        <v>2</v>
      </c>
      <c r="H119" s="109">
        <v>0</v>
      </c>
      <c r="I119" s="109">
        <v>106</v>
      </c>
      <c r="J119" s="110">
        <v>73</v>
      </c>
      <c r="K119" s="110">
        <v>0</v>
      </c>
      <c r="L119" s="110">
        <v>0</v>
      </c>
      <c r="M119" s="109">
        <v>0</v>
      </c>
      <c r="N119" s="109">
        <v>0</v>
      </c>
      <c r="O119" s="109">
        <v>0</v>
      </c>
      <c r="P119" s="109">
        <v>0</v>
      </c>
      <c r="Q119" s="109"/>
    </row>
    <row r="120" spans="1:17" x14ac:dyDescent="0.15">
      <c r="A120" s="109">
        <v>119</v>
      </c>
      <c r="B120" s="109" t="s">
        <v>683</v>
      </c>
      <c r="C120" s="109" t="s">
        <v>446</v>
      </c>
      <c r="D120" s="109" t="s">
        <v>447</v>
      </c>
      <c r="E120" s="109" t="s">
        <v>236</v>
      </c>
      <c r="F120" s="109">
        <v>2017</v>
      </c>
      <c r="G120" s="109">
        <v>1</v>
      </c>
      <c r="H120" s="109">
        <v>0</v>
      </c>
      <c r="I120" s="109">
        <v>107</v>
      </c>
      <c r="J120" s="110">
        <v>0</v>
      </c>
      <c r="K120" s="110">
        <v>0</v>
      </c>
      <c r="L120" s="110">
        <v>0</v>
      </c>
      <c r="M120" s="109">
        <v>0</v>
      </c>
      <c r="N120" s="109">
        <v>0</v>
      </c>
      <c r="O120" s="109">
        <v>0</v>
      </c>
      <c r="P120" s="109">
        <v>0</v>
      </c>
      <c r="Q120" s="109"/>
    </row>
    <row r="121" spans="1:17" x14ac:dyDescent="0.15">
      <c r="A121" s="109">
        <v>120</v>
      </c>
      <c r="B121" s="109" t="s">
        <v>369</v>
      </c>
      <c r="C121" s="109" t="s">
        <v>448</v>
      </c>
      <c r="D121" s="109" t="s">
        <v>330</v>
      </c>
      <c r="E121" s="109" t="s">
        <v>236</v>
      </c>
      <c r="F121" s="109">
        <v>2017</v>
      </c>
      <c r="G121" s="109">
        <v>1</v>
      </c>
      <c r="H121" s="109">
        <v>0</v>
      </c>
      <c r="I121" s="109">
        <v>109</v>
      </c>
      <c r="J121" s="110">
        <v>0</v>
      </c>
      <c r="K121" s="110">
        <v>0</v>
      </c>
      <c r="L121" s="110">
        <v>0</v>
      </c>
      <c r="M121" s="109">
        <v>0</v>
      </c>
      <c r="N121" s="109">
        <v>0</v>
      </c>
      <c r="O121" s="109">
        <v>0</v>
      </c>
      <c r="P121" s="109">
        <v>0</v>
      </c>
      <c r="Q121" s="109"/>
    </row>
    <row r="122" spans="1:17" x14ac:dyDescent="0.15">
      <c r="A122" s="109">
        <v>121</v>
      </c>
      <c r="B122" s="109" t="s">
        <v>382</v>
      </c>
      <c r="C122" s="109" t="s">
        <v>449</v>
      </c>
      <c r="D122" s="109" t="s">
        <v>450</v>
      </c>
      <c r="E122" s="109" t="s">
        <v>184</v>
      </c>
      <c r="F122" s="109">
        <v>2017</v>
      </c>
      <c r="G122" s="109">
        <v>2</v>
      </c>
      <c r="H122" s="109">
        <v>0</v>
      </c>
      <c r="I122" s="109">
        <v>110</v>
      </c>
      <c r="J122" s="110">
        <v>83</v>
      </c>
      <c r="K122" s="110">
        <v>0</v>
      </c>
      <c r="L122" s="110">
        <v>0</v>
      </c>
      <c r="M122" s="109">
        <v>0</v>
      </c>
      <c r="N122" s="109">
        <v>0</v>
      </c>
      <c r="O122" s="109">
        <v>0</v>
      </c>
      <c r="P122" s="109">
        <v>0</v>
      </c>
      <c r="Q122" s="109"/>
    </row>
    <row r="123" spans="1:17" x14ac:dyDescent="0.15">
      <c r="A123" s="109">
        <v>122</v>
      </c>
      <c r="B123" s="109" t="s">
        <v>451</v>
      </c>
      <c r="C123" s="109" t="s">
        <v>452</v>
      </c>
      <c r="D123" s="109" t="s">
        <v>450</v>
      </c>
      <c r="E123" s="109" t="s">
        <v>184</v>
      </c>
      <c r="F123" s="109">
        <v>2018</v>
      </c>
      <c r="G123" s="109">
        <v>1</v>
      </c>
      <c r="H123" s="109">
        <v>0</v>
      </c>
      <c r="I123" s="109">
        <v>0</v>
      </c>
      <c r="J123" s="110">
        <v>2</v>
      </c>
      <c r="K123" s="110">
        <v>0</v>
      </c>
      <c r="L123" s="110">
        <v>0</v>
      </c>
      <c r="M123" s="109">
        <v>0</v>
      </c>
      <c r="N123" s="109">
        <v>0</v>
      </c>
      <c r="O123" s="109">
        <v>0</v>
      </c>
      <c r="P123" s="109">
        <v>0</v>
      </c>
      <c r="Q123" s="109"/>
    </row>
    <row r="124" spans="1:17" x14ac:dyDescent="0.15">
      <c r="A124" s="109">
        <v>123</v>
      </c>
      <c r="B124" s="110" t="s">
        <v>453</v>
      </c>
      <c r="C124" s="110" t="s">
        <v>684</v>
      </c>
      <c r="D124" s="110" t="s">
        <v>454</v>
      </c>
      <c r="E124" s="110" t="s">
        <v>236</v>
      </c>
      <c r="F124" s="110">
        <v>2018</v>
      </c>
      <c r="G124" s="109">
        <v>4</v>
      </c>
      <c r="H124" s="110">
        <v>0</v>
      </c>
      <c r="I124" s="110">
        <v>0</v>
      </c>
      <c r="J124" s="110">
        <v>3</v>
      </c>
      <c r="K124" s="110">
        <v>86</v>
      </c>
      <c r="L124" s="110">
        <v>28</v>
      </c>
      <c r="M124" s="111" t="s">
        <v>927</v>
      </c>
      <c r="N124" s="109">
        <v>0</v>
      </c>
      <c r="O124" s="109">
        <v>0</v>
      </c>
      <c r="P124" s="109">
        <v>0</v>
      </c>
      <c r="Q124" s="110" t="s">
        <v>959</v>
      </c>
    </row>
    <row r="125" spans="1:17" x14ac:dyDescent="0.15">
      <c r="A125" s="109">
        <v>124</v>
      </c>
      <c r="B125" s="109" t="s">
        <v>321</v>
      </c>
      <c r="C125" s="109" t="s">
        <v>455</v>
      </c>
      <c r="D125" s="109" t="s">
        <v>323</v>
      </c>
      <c r="E125" s="109" t="s">
        <v>236</v>
      </c>
      <c r="F125" s="109">
        <v>2018</v>
      </c>
      <c r="G125" s="109">
        <v>3</v>
      </c>
      <c r="H125" s="109">
        <v>0</v>
      </c>
      <c r="I125" s="109">
        <v>0</v>
      </c>
      <c r="J125" s="110">
        <v>11</v>
      </c>
      <c r="K125" s="110">
        <v>21</v>
      </c>
      <c r="L125" s="110">
        <v>8</v>
      </c>
      <c r="M125" s="109">
        <v>0</v>
      </c>
      <c r="N125" s="109">
        <v>0</v>
      </c>
      <c r="O125" s="109">
        <v>0</v>
      </c>
      <c r="P125" s="109">
        <v>0</v>
      </c>
      <c r="Q125" s="109"/>
    </row>
    <row r="126" spans="1:17" x14ac:dyDescent="0.15">
      <c r="A126" s="109">
        <v>125</v>
      </c>
      <c r="B126" s="109" t="s">
        <v>182</v>
      </c>
      <c r="C126" s="109" t="s">
        <v>456</v>
      </c>
      <c r="D126" s="109" t="s">
        <v>457</v>
      </c>
      <c r="E126" s="109" t="s">
        <v>236</v>
      </c>
      <c r="F126" s="109">
        <v>2018</v>
      </c>
      <c r="G126" s="109">
        <v>1</v>
      </c>
      <c r="H126" s="109">
        <v>0</v>
      </c>
      <c r="I126" s="109">
        <v>0</v>
      </c>
      <c r="J126" s="110">
        <v>14</v>
      </c>
      <c r="K126" s="110">
        <v>0</v>
      </c>
      <c r="L126" s="110">
        <v>0</v>
      </c>
      <c r="M126" s="109">
        <v>0</v>
      </c>
      <c r="N126" s="109">
        <v>0</v>
      </c>
      <c r="O126" s="109">
        <v>0</v>
      </c>
      <c r="P126" s="109">
        <v>0</v>
      </c>
      <c r="Q126" s="109"/>
    </row>
    <row r="127" spans="1:17" x14ac:dyDescent="0.15">
      <c r="A127" s="109">
        <v>126</v>
      </c>
      <c r="B127" s="109" t="s">
        <v>458</v>
      </c>
      <c r="C127" s="109" t="s">
        <v>459</v>
      </c>
      <c r="D127" s="109" t="s">
        <v>226</v>
      </c>
      <c r="E127" s="109" t="s">
        <v>184</v>
      </c>
      <c r="F127" s="109">
        <v>2018</v>
      </c>
      <c r="G127" s="109">
        <v>1</v>
      </c>
      <c r="H127" s="109">
        <v>0</v>
      </c>
      <c r="I127" s="109">
        <v>0</v>
      </c>
      <c r="J127" s="110">
        <v>22</v>
      </c>
      <c r="K127" s="110">
        <v>0</v>
      </c>
      <c r="L127" s="110">
        <v>0</v>
      </c>
      <c r="M127" s="109">
        <v>0</v>
      </c>
      <c r="N127" s="109">
        <v>0</v>
      </c>
      <c r="O127" s="109">
        <v>0</v>
      </c>
      <c r="P127" s="109">
        <v>0</v>
      </c>
      <c r="Q127" s="109"/>
    </row>
    <row r="128" spans="1:17" x14ac:dyDescent="0.15">
      <c r="A128" s="109">
        <v>127</v>
      </c>
      <c r="B128" s="109" t="s">
        <v>460</v>
      </c>
      <c r="C128" s="109" t="s">
        <v>461</v>
      </c>
      <c r="D128" s="109" t="s">
        <v>246</v>
      </c>
      <c r="E128" s="109" t="s">
        <v>197</v>
      </c>
      <c r="F128" s="109">
        <v>2018</v>
      </c>
      <c r="G128" s="109">
        <v>3</v>
      </c>
      <c r="H128" s="109">
        <v>0</v>
      </c>
      <c r="I128" s="109">
        <v>0</v>
      </c>
      <c r="J128" s="110">
        <v>23</v>
      </c>
      <c r="K128" s="110">
        <v>8</v>
      </c>
      <c r="L128" s="110">
        <v>9</v>
      </c>
      <c r="M128" s="109">
        <v>0</v>
      </c>
      <c r="N128" s="109">
        <v>0</v>
      </c>
      <c r="O128" s="109">
        <v>0</v>
      </c>
      <c r="P128" s="109">
        <v>0</v>
      </c>
      <c r="Q128" s="109"/>
    </row>
    <row r="129" spans="1:17" x14ac:dyDescent="0.15">
      <c r="A129" s="109">
        <v>128</v>
      </c>
      <c r="B129" s="109" t="s">
        <v>284</v>
      </c>
      <c r="C129" s="109" t="s">
        <v>285</v>
      </c>
      <c r="D129" s="109" t="s">
        <v>462</v>
      </c>
      <c r="E129" s="109" t="s">
        <v>197</v>
      </c>
      <c r="F129" s="109">
        <v>2018</v>
      </c>
      <c r="G129" s="109">
        <v>3</v>
      </c>
      <c r="H129" s="109">
        <v>0</v>
      </c>
      <c r="I129" s="109">
        <v>0</v>
      </c>
      <c r="J129" s="110">
        <v>26</v>
      </c>
      <c r="K129" s="110">
        <v>34</v>
      </c>
      <c r="L129" s="110">
        <v>1</v>
      </c>
      <c r="M129" s="109">
        <v>0</v>
      </c>
      <c r="N129" s="109">
        <v>0</v>
      </c>
      <c r="O129" s="109">
        <v>0</v>
      </c>
      <c r="P129" s="109">
        <v>0</v>
      </c>
      <c r="Q129" s="109"/>
    </row>
    <row r="130" spans="1:17" x14ac:dyDescent="0.15">
      <c r="A130" s="109">
        <v>129</v>
      </c>
      <c r="B130" s="109" t="s">
        <v>185</v>
      </c>
      <c r="C130" s="109" t="s">
        <v>463</v>
      </c>
      <c r="D130" s="109" t="s">
        <v>464</v>
      </c>
      <c r="E130" s="109" t="s">
        <v>236</v>
      </c>
      <c r="F130" s="109">
        <v>2018</v>
      </c>
      <c r="G130" s="109">
        <v>1</v>
      </c>
      <c r="H130" s="109">
        <v>0</v>
      </c>
      <c r="I130" s="109">
        <v>0</v>
      </c>
      <c r="J130" s="110">
        <v>29</v>
      </c>
      <c r="K130" s="110">
        <v>0</v>
      </c>
      <c r="L130" s="110">
        <v>0</v>
      </c>
      <c r="M130" s="109">
        <v>0</v>
      </c>
      <c r="N130" s="109">
        <v>0</v>
      </c>
      <c r="O130" s="109">
        <v>0</v>
      </c>
      <c r="P130" s="109">
        <v>0</v>
      </c>
      <c r="Q130" s="109"/>
    </row>
    <row r="131" spans="1:17" x14ac:dyDescent="0.15">
      <c r="A131" s="109">
        <v>130</v>
      </c>
      <c r="B131" s="109" t="s">
        <v>230</v>
      </c>
      <c r="C131" s="109" t="s">
        <v>465</v>
      </c>
      <c r="D131" s="109" t="s">
        <v>466</v>
      </c>
      <c r="E131" s="109" t="s">
        <v>197</v>
      </c>
      <c r="F131" s="109">
        <v>2018</v>
      </c>
      <c r="G131" s="109">
        <v>6</v>
      </c>
      <c r="H131" s="109">
        <v>0</v>
      </c>
      <c r="I131" s="109">
        <v>0</v>
      </c>
      <c r="J131" s="110">
        <v>31</v>
      </c>
      <c r="K131" s="110">
        <v>4</v>
      </c>
      <c r="L131" s="110">
        <v>2</v>
      </c>
      <c r="M131" s="109">
        <v>5</v>
      </c>
      <c r="N131" s="109">
        <v>1</v>
      </c>
      <c r="O131" s="109">
        <v>3</v>
      </c>
      <c r="P131" s="109">
        <v>0</v>
      </c>
      <c r="Q131" s="109"/>
    </row>
    <row r="132" spans="1:17" x14ac:dyDescent="0.15">
      <c r="A132" s="109">
        <v>131</v>
      </c>
      <c r="B132" s="109" t="s">
        <v>467</v>
      </c>
      <c r="C132" s="109" t="s">
        <v>468</v>
      </c>
      <c r="D132" s="109" t="s">
        <v>469</v>
      </c>
      <c r="E132" s="109" t="s">
        <v>197</v>
      </c>
      <c r="F132" s="109">
        <v>2018</v>
      </c>
      <c r="G132" s="109">
        <v>5</v>
      </c>
      <c r="H132" s="109">
        <v>0</v>
      </c>
      <c r="I132" s="109">
        <v>0</v>
      </c>
      <c r="J132" s="110">
        <v>41</v>
      </c>
      <c r="K132" s="110">
        <v>110</v>
      </c>
      <c r="L132" s="110">
        <v>0</v>
      </c>
      <c r="M132" s="109">
        <v>53</v>
      </c>
      <c r="N132" s="109">
        <v>42</v>
      </c>
      <c r="O132" s="109">
        <v>72</v>
      </c>
      <c r="P132" s="109">
        <v>0</v>
      </c>
      <c r="Q132" s="109"/>
    </row>
    <row r="133" spans="1:17" x14ac:dyDescent="0.15">
      <c r="A133" s="109">
        <v>132</v>
      </c>
      <c r="B133" s="109" t="s">
        <v>356</v>
      </c>
      <c r="C133" s="109" t="s">
        <v>470</v>
      </c>
      <c r="D133" s="109" t="s">
        <v>339</v>
      </c>
      <c r="E133" s="109" t="s">
        <v>471</v>
      </c>
      <c r="F133" s="109">
        <v>2018</v>
      </c>
      <c r="G133" s="109">
        <v>1</v>
      </c>
      <c r="H133" s="109">
        <v>0</v>
      </c>
      <c r="I133" s="109">
        <v>0</v>
      </c>
      <c r="J133" s="110">
        <v>42</v>
      </c>
      <c r="K133" s="110">
        <v>0</v>
      </c>
      <c r="L133" s="110">
        <v>0</v>
      </c>
      <c r="M133" s="109">
        <v>0</v>
      </c>
      <c r="N133" s="109">
        <v>0</v>
      </c>
      <c r="O133" s="109">
        <v>0</v>
      </c>
      <c r="P133" s="109">
        <v>0</v>
      </c>
      <c r="Q133" s="109"/>
    </row>
    <row r="134" spans="1:17" x14ac:dyDescent="0.15">
      <c r="A134" s="109">
        <v>133</v>
      </c>
      <c r="B134" s="109" t="s">
        <v>472</v>
      </c>
      <c r="C134" s="109" t="s">
        <v>473</v>
      </c>
      <c r="D134" s="109" t="s">
        <v>226</v>
      </c>
      <c r="E134" s="109" t="s">
        <v>184</v>
      </c>
      <c r="F134" s="109">
        <v>2018</v>
      </c>
      <c r="G134" s="109">
        <v>1</v>
      </c>
      <c r="H134" s="109">
        <v>0</v>
      </c>
      <c r="I134" s="109">
        <v>0</v>
      </c>
      <c r="J134" s="110">
        <v>47</v>
      </c>
      <c r="K134" s="110">
        <v>0</v>
      </c>
      <c r="L134" s="110">
        <v>0</v>
      </c>
      <c r="M134" s="109">
        <v>0</v>
      </c>
      <c r="N134" s="109">
        <v>0</v>
      </c>
      <c r="O134" s="109">
        <v>0</v>
      </c>
      <c r="P134" s="109">
        <v>0</v>
      </c>
      <c r="Q134" s="109"/>
    </row>
    <row r="135" spans="1:17" x14ac:dyDescent="0.15">
      <c r="A135" s="109">
        <v>134</v>
      </c>
      <c r="B135" s="109" t="s">
        <v>474</v>
      </c>
      <c r="C135" s="109" t="s">
        <v>475</v>
      </c>
      <c r="D135" s="109" t="s">
        <v>226</v>
      </c>
      <c r="E135" s="109" t="s">
        <v>184</v>
      </c>
      <c r="F135" s="109">
        <v>2018</v>
      </c>
      <c r="G135" s="109">
        <v>2</v>
      </c>
      <c r="H135" s="109">
        <v>0</v>
      </c>
      <c r="I135" s="109">
        <v>0</v>
      </c>
      <c r="J135" s="110">
        <v>49</v>
      </c>
      <c r="K135" s="110">
        <v>103</v>
      </c>
      <c r="L135" s="110">
        <v>0</v>
      </c>
      <c r="M135" s="109">
        <v>0</v>
      </c>
      <c r="N135" s="109">
        <v>0</v>
      </c>
      <c r="O135" s="109">
        <v>0</v>
      </c>
      <c r="P135" s="109">
        <v>0</v>
      </c>
      <c r="Q135" s="109"/>
    </row>
    <row r="136" spans="1:17" x14ac:dyDescent="0.15">
      <c r="A136" s="109">
        <v>135</v>
      </c>
      <c r="B136" s="109" t="s">
        <v>426</v>
      </c>
      <c r="C136" s="109" t="s">
        <v>290</v>
      </c>
      <c r="D136" s="109" t="s">
        <v>411</v>
      </c>
      <c r="E136" s="109" t="s">
        <v>197</v>
      </c>
      <c r="F136" s="109">
        <v>2018</v>
      </c>
      <c r="G136" s="109">
        <v>1</v>
      </c>
      <c r="H136" s="109">
        <v>0</v>
      </c>
      <c r="I136" s="109">
        <v>0</v>
      </c>
      <c r="J136" s="110">
        <v>54</v>
      </c>
      <c r="K136" s="110">
        <v>0</v>
      </c>
      <c r="L136" s="110">
        <v>0</v>
      </c>
      <c r="M136" s="109">
        <v>0</v>
      </c>
      <c r="N136" s="109">
        <v>0</v>
      </c>
      <c r="O136" s="109">
        <v>0</v>
      </c>
      <c r="P136" s="109">
        <v>0</v>
      </c>
      <c r="Q136" s="109"/>
    </row>
    <row r="137" spans="1:17" x14ac:dyDescent="0.15">
      <c r="A137" s="109">
        <v>136</v>
      </c>
      <c r="B137" s="109" t="s">
        <v>271</v>
      </c>
      <c r="C137" s="109" t="s">
        <v>476</v>
      </c>
      <c r="D137" s="109" t="s">
        <v>477</v>
      </c>
      <c r="E137" s="109" t="s">
        <v>184</v>
      </c>
      <c r="F137" s="109">
        <v>2018</v>
      </c>
      <c r="G137" s="109">
        <v>2</v>
      </c>
      <c r="H137" s="109">
        <v>0</v>
      </c>
      <c r="I137" s="109">
        <v>0</v>
      </c>
      <c r="J137" s="110">
        <v>56</v>
      </c>
      <c r="K137" s="110">
        <v>44</v>
      </c>
      <c r="L137" s="110">
        <v>0</v>
      </c>
      <c r="M137" s="109">
        <v>0</v>
      </c>
      <c r="N137" s="109">
        <v>0</v>
      </c>
      <c r="O137" s="109">
        <v>0</v>
      </c>
      <c r="P137" s="109">
        <v>0</v>
      </c>
      <c r="Q137" s="109"/>
    </row>
    <row r="138" spans="1:17" x14ac:dyDescent="0.15">
      <c r="A138" s="109">
        <v>137</v>
      </c>
      <c r="B138" s="109" t="s">
        <v>271</v>
      </c>
      <c r="C138" s="109" t="s">
        <v>272</v>
      </c>
      <c r="D138" s="109" t="s">
        <v>320</v>
      </c>
      <c r="E138" s="109" t="s">
        <v>197</v>
      </c>
      <c r="F138" s="109">
        <v>2018</v>
      </c>
      <c r="G138" s="109">
        <v>2</v>
      </c>
      <c r="H138" s="109">
        <v>0</v>
      </c>
      <c r="I138" s="109">
        <v>0</v>
      </c>
      <c r="J138" s="110">
        <v>59</v>
      </c>
      <c r="K138" s="110">
        <v>43</v>
      </c>
      <c r="L138" s="110">
        <v>0</v>
      </c>
      <c r="M138" s="109">
        <v>0</v>
      </c>
      <c r="N138" s="109">
        <v>0</v>
      </c>
      <c r="O138" s="109">
        <v>0</v>
      </c>
      <c r="P138" s="109">
        <v>0</v>
      </c>
      <c r="Q138" s="109"/>
    </row>
    <row r="139" spans="1:17" x14ac:dyDescent="0.15">
      <c r="A139" s="109">
        <v>138</v>
      </c>
      <c r="B139" s="109" t="s">
        <v>251</v>
      </c>
      <c r="C139" s="109" t="s">
        <v>478</v>
      </c>
      <c r="D139" s="109" t="s">
        <v>246</v>
      </c>
      <c r="E139" s="109" t="s">
        <v>184</v>
      </c>
      <c r="F139" s="109">
        <v>2018</v>
      </c>
      <c r="G139" s="109">
        <v>2</v>
      </c>
      <c r="H139" s="109">
        <v>0</v>
      </c>
      <c r="I139" s="109">
        <v>0</v>
      </c>
      <c r="J139" s="110">
        <v>62</v>
      </c>
      <c r="K139" s="110">
        <v>41</v>
      </c>
      <c r="L139" s="110">
        <v>0</v>
      </c>
      <c r="M139" s="109">
        <v>0</v>
      </c>
      <c r="N139" s="109">
        <v>0</v>
      </c>
      <c r="O139" s="109">
        <v>0</v>
      </c>
      <c r="P139" s="109">
        <v>0</v>
      </c>
      <c r="Q139" s="109"/>
    </row>
    <row r="140" spans="1:17" x14ac:dyDescent="0.15">
      <c r="A140" s="109">
        <v>139</v>
      </c>
      <c r="B140" s="109" t="s">
        <v>479</v>
      </c>
      <c r="C140" s="109" t="s">
        <v>480</v>
      </c>
      <c r="D140" s="109" t="s">
        <v>481</v>
      </c>
      <c r="E140" s="109" t="s">
        <v>197</v>
      </c>
      <c r="F140" s="109">
        <v>2018</v>
      </c>
      <c r="G140" s="109">
        <v>3</v>
      </c>
      <c r="H140" s="109">
        <v>0</v>
      </c>
      <c r="I140" s="109">
        <v>0</v>
      </c>
      <c r="J140" s="110">
        <v>68</v>
      </c>
      <c r="K140" s="110">
        <v>17</v>
      </c>
      <c r="L140" s="110">
        <v>21</v>
      </c>
      <c r="M140" s="109">
        <v>0</v>
      </c>
      <c r="N140" s="109">
        <v>0</v>
      </c>
      <c r="O140" s="109">
        <v>0</v>
      </c>
      <c r="P140" s="109">
        <v>0</v>
      </c>
      <c r="Q140" s="109"/>
    </row>
    <row r="141" spans="1:17" x14ac:dyDescent="0.15">
      <c r="A141" s="109">
        <v>140</v>
      </c>
      <c r="B141" s="109" t="s">
        <v>326</v>
      </c>
      <c r="C141" s="109" t="s">
        <v>482</v>
      </c>
      <c r="D141" s="109" t="s">
        <v>339</v>
      </c>
      <c r="E141" s="109" t="s">
        <v>184</v>
      </c>
      <c r="F141" s="109">
        <v>2018</v>
      </c>
      <c r="G141" s="109">
        <v>5</v>
      </c>
      <c r="H141" s="109">
        <v>0</v>
      </c>
      <c r="I141" s="109">
        <v>0</v>
      </c>
      <c r="J141" s="110">
        <v>71</v>
      </c>
      <c r="K141" s="110">
        <v>46</v>
      </c>
      <c r="L141" s="110">
        <v>59</v>
      </c>
      <c r="M141" s="109">
        <v>38</v>
      </c>
      <c r="N141" s="109">
        <v>38</v>
      </c>
      <c r="O141" s="109">
        <v>0</v>
      </c>
      <c r="P141" s="109">
        <v>0</v>
      </c>
      <c r="Q141" s="109"/>
    </row>
    <row r="142" spans="1:17" x14ac:dyDescent="0.15">
      <c r="A142" s="109">
        <v>141</v>
      </c>
      <c r="B142" s="109" t="s">
        <v>1196</v>
      </c>
      <c r="C142" s="109" t="s">
        <v>483</v>
      </c>
      <c r="D142" s="109" t="s">
        <v>411</v>
      </c>
      <c r="E142" s="109" t="s">
        <v>197</v>
      </c>
      <c r="F142" s="109">
        <v>2018</v>
      </c>
      <c r="G142" s="109">
        <v>1</v>
      </c>
      <c r="H142" s="109">
        <v>0</v>
      </c>
      <c r="I142" s="109">
        <v>0</v>
      </c>
      <c r="J142" s="110">
        <v>72</v>
      </c>
      <c r="K142" s="110">
        <v>0</v>
      </c>
      <c r="L142" s="110">
        <v>0</v>
      </c>
      <c r="M142" s="109">
        <v>0</v>
      </c>
      <c r="N142" s="109">
        <v>0</v>
      </c>
      <c r="O142" s="109">
        <v>0</v>
      </c>
      <c r="P142" s="109">
        <v>0</v>
      </c>
      <c r="Q142" s="109"/>
    </row>
    <row r="143" spans="1:17" x14ac:dyDescent="0.15">
      <c r="A143" s="109">
        <v>142</v>
      </c>
      <c r="B143" s="109" t="s">
        <v>484</v>
      </c>
      <c r="C143" s="109" t="s">
        <v>485</v>
      </c>
      <c r="D143" s="109" t="s">
        <v>450</v>
      </c>
      <c r="E143" s="109" t="s">
        <v>236</v>
      </c>
      <c r="F143" s="109">
        <v>2018</v>
      </c>
      <c r="G143" s="109">
        <v>3</v>
      </c>
      <c r="H143" s="109">
        <v>0</v>
      </c>
      <c r="I143" s="109">
        <v>0</v>
      </c>
      <c r="J143" s="110">
        <v>74</v>
      </c>
      <c r="K143" s="110">
        <v>58</v>
      </c>
      <c r="L143" s="110">
        <v>57</v>
      </c>
      <c r="M143" s="109">
        <v>0</v>
      </c>
      <c r="N143" s="109">
        <v>0</v>
      </c>
      <c r="O143" s="109">
        <v>0</v>
      </c>
      <c r="P143" s="109">
        <v>0</v>
      </c>
      <c r="Q143" s="109"/>
    </row>
    <row r="144" spans="1:17" x14ac:dyDescent="0.15">
      <c r="A144" s="109">
        <v>143</v>
      </c>
      <c r="B144" s="109" t="s">
        <v>685</v>
      </c>
      <c r="C144" s="109" t="s">
        <v>486</v>
      </c>
      <c r="D144" s="109" t="s">
        <v>346</v>
      </c>
      <c r="E144" s="109" t="s">
        <v>487</v>
      </c>
      <c r="F144" s="109">
        <v>2018</v>
      </c>
      <c r="G144" s="109">
        <v>5</v>
      </c>
      <c r="H144" s="109">
        <v>0</v>
      </c>
      <c r="I144" s="109">
        <v>0</v>
      </c>
      <c r="J144" s="110">
        <v>75</v>
      </c>
      <c r="K144" s="110">
        <v>64</v>
      </c>
      <c r="L144" s="110">
        <v>84</v>
      </c>
      <c r="M144" s="109">
        <v>74</v>
      </c>
      <c r="N144" s="109">
        <v>72</v>
      </c>
      <c r="O144" s="109">
        <v>0</v>
      </c>
      <c r="P144" s="109">
        <v>0</v>
      </c>
      <c r="Q144" s="109" t="s">
        <v>960</v>
      </c>
    </row>
    <row r="145" spans="1:17" x14ac:dyDescent="0.15">
      <c r="A145" s="109">
        <v>144</v>
      </c>
      <c r="B145" s="109" t="s">
        <v>488</v>
      </c>
      <c r="C145" s="109" t="s">
        <v>489</v>
      </c>
      <c r="D145" s="109" t="s">
        <v>490</v>
      </c>
      <c r="E145" s="109" t="s">
        <v>236</v>
      </c>
      <c r="F145" s="109">
        <v>2018</v>
      </c>
      <c r="G145" s="109">
        <v>1</v>
      </c>
      <c r="H145" s="109">
        <v>0</v>
      </c>
      <c r="I145" s="109">
        <v>0</v>
      </c>
      <c r="J145" s="110">
        <v>79</v>
      </c>
      <c r="K145" s="110">
        <v>0</v>
      </c>
      <c r="L145" s="110">
        <v>0</v>
      </c>
      <c r="M145" s="109">
        <v>0</v>
      </c>
      <c r="N145" s="109">
        <v>0</v>
      </c>
      <c r="O145" s="109">
        <v>0</v>
      </c>
      <c r="P145" s="109">
        <v>0</v>
      </c>
      <c r="Q145" s="109"/>
    </row>
    <row r="146" spans="1:17" x14ac:dyDescent="0.15">
      <c r="A146" s="109">
        <v>145</v>
      </c>
      <c r="B146" s="109" t="s">
        <v>271</v>
      </c>
      <c r="C146" s="109" t="s">
        <v>304</v>
      </c>
      <c r="D146" s="109" t="s">
        <v>491</v>
      </c>
      <c r="E146" s="109" t="s">
        <v>197</v>
      </c>
      <c r="F146" s="109">
        <v>2018</v>
      </c>
      <c r="G146" s="109">
        <v>3</v>
      </c>
      <c r="H146" s="109">
        <v>0</v>
      </c>
      <c r="I146" s="109">
        <v>0</v>
      </c>
      <c r="J146" s="110">
        <v>80</v>
      </c>
      <c r="K146" s="110">
        <v>42</v>
      </c>
      <c r="L146" s="110">
        <v>58</v>
      </c>
      <c r="M146" s="109">
        <v>0</v>
      </c>
      <c r="N146" s="109">
        <v>0</v>
      </c>
      <c r="O146" s="109">
        <v>0</v>
      </c>
      <c r="P146" s="109">
        <v>0</v>
      </c>
      <c r="Q146" s="109"/>
    </row>
    <row r="147" spans="1:17" x14ac:dyDescent="0.15">
      <c r="A147" s="109">
        <v>146</v>
      </c>
      <c r="B147" s="109" t="s">
        <v>492</v>
      </c>
      <c r="C147" s="109" t="s">
        <v>493</v>
      </c>
      <c r="D147" s="109" t="s">
        <v>494</v>
      </c>
      <c r="E147" s="109" t="s">
        <v>184</v>
      </c>
      <c r="F147" s="109">
        <v>2018</v>
      </c>
      <c r="G147" s="109">
        <v>2</v>
      </c>
      <c r="H147" s="109">
        <v>0</v>
      </c>
      <c r="I147" s="109">
        <v>0</v>
      </c>
      <c r="J147" s="110">
        <v>81</v>
      </c>
      <c r="K147" s="110">
        <v>16</v>
      </c>
      <c r="L147" s="110">
        <v>0</v>
      </c>
      <c r="M147" s="109">
        <v>0</v>
      </c>
      <c r="N147" s="109">
        <v>0</v>
      </c>
      <c r="O147" s="109">
        <v>0</v>
      </c>
      <c r="P147" s="109">
        <v>0</v>
      </c>
      <c r="Q147" s="109"/>
    </row>
    <row r="148" spans="1:17" x14ac:dyDescent="0.15">
      <c r="A148" s="109">
        <v>147</v>
      </c>
      <c r="B148" s="109" t="s">
        <v>200</v>
      </c>
      <c r="C148" s="109" t="s">
        <v>495</v>
      </c>
      <c r="D148" s="109" t="s">
        <v>283</v>
      </c>
      <c r="E148" s="109" t="s">
        <v>184</v>
      </c>
      <c r="F148" s="109">
        <v>2018</v>
      </c>
      <c r="G148" s="109">
        <v>2</v>
      </c>
      <c r="H148" s="109">
        <v>0</v>
      </c>
      <c r="I148" s="109">
        <v>0</v>
      </c>
      <c r="J148" s="110">
        <v>82</v>
      </c>
      <c r="K148" s="110">
        <v>77</v>
      </c>
      <c r="L148" s="110">
        <v>0</v>
      </c>
      <c r="M148" s="109">
        <v>0</v>
      </c>
      <c r="N148" s="109">
        <v>0</v>
      </c>
      <c r="O148" s="109">
        <v>0</v>
      </c>
      <c r="P148" s="109">
        <v>0</v>
      </c>
      <c r="Q148" s="109"/>
    </row>
    <row r="149" spans="1:17" x14ac:dyDescent="0.15">
      <c r="A149" s="109">
        <v>148</v>
      </c>
      <c r="B149" s="109" t="s">
        <v>496</v>
      </c>
      <c r="C149" s="109" t="s">
        <v>497</v>
      </c>
      <c r="D149" s="109" t="s">
        <v>498</v>
      </c>
      <c r="E149" s="109" t="s">
        <v>236</v>
      </c>
      <c r="F149" s="109">
        <v>2018</v>
      </c>
      <c r="G149" s="109">
        <v>1</v>
      </c>
      <c r="H149" s="109">
        <v>0</v>
      </c>
      <c r="I149" s="109">
        <v>0</v>
      </c>
      <c r="J149" s="110">
        <v>89</v>
      </c>
      <c r="K149" s="110">
        <v>0</v>
      </c>
      <c r="L149" s="110">
        <v>0</v>
      </c>
      <c r="M149" s="109">
        <v>0</v>
      </c>
      <c r="N149" s="109">
        <v>0</v>
      </c>
      <c r="O149" s="109">
        <v>0</v>
      </c>
      <c r="P149" s="109">
        <v>0</v>
      </c>
      <c r="Q149" s="109"/>
    </row>
    <row r="150" spans="1:17" x14ac:dyDescent="0.15">
      <c r="A150" s="109">
        <v>149</v>
      </c>
      <c r="B150" s="109" t="s">
        <v>342</v>
      </c>
      <c r="C150" s="109" t="s">
        <v>252</v>
      </c>
      <c r="D150" s="109" t="s">
        <v>253</v>
      </c>
      <c r="E150" s="109" t="s">
        <v>184</v>
      </c>
      <c r="F150" s="109">
        <v>2018</v>
      </c>
      <c r="G150" s="109">
        <v>1</v>
      </c>
      <c r="H150" s="109">
        <v>0</v>
      </c>
      <c r="I150" s="109">
        <v>0</v>
      </c>
      <c r="J150" s="110">
        <v>93</v>
      </c>
      <c r="K150" s="110">
        <v>0</v>
      </c>
      <c r="L150" s="110">
        <v>0</v>
      </c>
      <c r="M150" s="109">
        <v>0</v>
      </c>
      <c r="N150" s="109">
        <v>0</v>
      </c>
      <c r="O150" s="109">
        <v>0</v>
      </c>
      <c r="P150" s="109">
        <v>0</v>
      </c>
      <c r="Q150" s="109"/>
    </row>
    <row r="151" spans="1:17" x14ac:dyDescent="0.15">
      <c r="A151" s="109">
        <v>150</v>
      </c>
      <c r="B151" s="109" t="s">
        <v>187</v>
      </c>
      <c r="C151" s="109" t="s">
        <v>499</v>
      </c>
      <c r="D151" s="109" t="s">
        <v>355</v>
      </c>
      <c r="E151" s="109" t="s">
        <v>197</v>
      </c>
      <c r="F151" s="109">
        <v>2018</v>
      </c>
      <c r="G151" s="109">
        <v>2</v>
      </c>
      <c r="H151" s="109">
        <v>0</v>
      </c>
      <c r="I151" s="109">
        <v>0</v>
      </c>
      <c r="J151" s="110">
        <v>99</v>
      </c>
      <c r="K151" s="110">
        <v>87</v>
      </c>
      <c r="L151" s="110">
        <v>0</v>
      </c>
      <c r="M151" s="109">
        <v>0</v>
      </c>
      <c r="N151" s="109">
        <v>0</v>
      </c>
      <c r="O151" s="109">
        <v>0</v>
      </c>
      <c r="P151" s="109">
        <v>0</v>
      </c>
      <c r="Q151" s="109"/>
    </row>
    <row r="152" spans="1:17" x14ac:dyDescent="0.15">
      <c r="A152" s="109">
        <v>151</v>
      </c>
      <c r="B152" s="109" t="s">
        <v>500</v>
      </c>
      <c r="C152" s="109" t="s">
        <v>501</v>
      </c>
      <c r="D152" s="109" t="s">
        <v>339</v>
      </c>
      <c r="E152" s="109" t="s">
        <v>184</v>
      </c>
      <c r="F152" s="109">
        <v>2018</v>
      </c>
      <c r="G152" s="109">
        <v>1</v>
      </c>
      <c r="H152" s="109">
        <v>0</v>
      </c>
      <c r="I152" s="109">
        <v>0</v>
      </c>
      <c r="J152" s="110">
        <v>100</v>
      </c>
      <c r="K152" s="110">
        <v>0</v>
      </c>
      <c r="L152" s="110">
        <v>0</v>
      </c>
      <c r="M152" s="109">
        <v>0</v>
      </c>
      <c r="N152" s="109">
        <v>0</v>
      </c>
      <c r="O152" s="109">
        <v>0</v>
      </c>
      <c r="P152" s="109">
        <v>0</v>
      </c>
      <c r="Q152" s="109"/>
    </row>
    <row r="153" spans="1:17" x14ac:dyDescent="0.15">
      <c r="A153" s="109">
        <v>152</v>
      </c>
      <c r="B153" s="109" t="s">
        <v>502</v>
      </c>
      <c r="C153" s="109" t="s">
        <v>503</v>
      </c>
      <c r="D153" s="109" t="s">
        <v>477</v>
      </c>
      <c r="E153" s="109" t="s">
        <v>197</v>
      </c>
      <c r="F153" s="109">
        <v>2018</v>
      </c>
      <c r="G153" s="109">
        <v>1</v>
      </c>
      <c r="H153" s="109">
        <v>0</v>
      </c>
      <c r="I153" s="109">
        <v>0</v>
      </c>
      <c r="J153" s="110">
        <v>102</v>
      </c>
      <c r="K153" s="110">
        <v>0</v>
      </c>
      <c r="L153" s="110">
        <v>0</v>
      </c>
      <c r="M153" s="109">
        <v>0</v>
      </c>
      <c r="N153" s="109">
        <v>0</v>
      </c>
      <c r="O153" s="109">
        <v>0</v>
      </c>
      <c r="P153" s="109">
        <v>0</v>
      </c>
      <c r="Q153" s="109"/>
    </row>
    <row r="154" spans="1:17" x14ac:dyDescent="0.15">
      <c r="A154" s="109">
        <v>153</v>
      </c>
      <c r="B154" s="109" t="s">
        <v>504</v>
      </c>
      <c r="C154" s="109" t="s">
        <v>505</v>
      </c>
      <c r="D154" s="109" t="s">
        <v>423</v>
      </c>
      <c r="E154" s="109" t="s">
        <v>184</v>
      </c>
      <c r="F154" s="109">
        <v>2018</v>
      </c>
      <c r="G154" s="109">
        <v>2</v>
      </c>
      <c r="H154" s="109">
        <v>0</v>
      </c>
      <c r="I154" s="109">
        <v>0</v>
      </c>
      <c r="J154" s="110">
        <v>104</v>
      </c>
      <c r="K154" s="110">
        <v>62</v>
      </c>
      <c r="L154" s="110">
        <v>0</v>
      </c>
      <c r="M154" s="109">
        <v>0</v>
      </c>
      <c r="N154" s="109">
        <v>0</v>
      </c>
      <c r="O154" s="109">
        <v>0</v>
      </c>
      <c r="P154" s="109">
        <v>0</v>
      </c>
      <c r="Q154" s="109"/>
    </row>
    <row r="155" spans="1:17" x14ac:dyDescent="0.15">
      <c r="A155" s="109">
        <v>154</v>
      </c>
      <c r="B155" s="109" t="s">
        <v>453</v>
      </c>
      <c r="C155" s="109" t="s">
        <v>506</v>
      </c>
      <c r="D155" s="109" t="s">
        <v>450</v>
      </c>
      <c r="E155" s="109" t="s">
        <v>197</v>
      </c>
      <c r="F155" s="109">
        <v>2018</v>
      </c>
      <c r="G155" s="109">
        <v>1</v>
      </c>
      <c r="H155" s="109">
        <v>0</v>
      </c>
      <c r="I155" s="109">
        <v>0</v>
      </c>
      <c r="J155" s="110">
        <v>105</v>
      </c>
      <c r="K155" s="110">
        <v>0</v>
      </c>
      <c r="L155" s="110">
        <v>0</v>
      </c>
      <c r="M155" s="109">
        <v>0</v>
      </c>
      <c r="N155" s="109">
        <v>0</v>
      </c>
      <c r="O155" s="109">
        <v>0</v>
      </c>
      <c r="P155" s="109">
        <v>0</v>
      </c>
      <c r="Q155" s="109"/>
    </row>
    <row r="156" spans="1:17" x14ac:dyDescent="0.15">
      <c r="A156" s="109">
        <v>155</v>
      </c>
      <c r="B156" s="109" t="s">
        <v>507</v>
      </c>
      <c r="C156" s="109" t="s">
        <v>508</v>
      </c>
      <c r="D156" s="109" t="s">
        <v>509</v>
      </c>
      <c r="E156" s="109" t="s">
        <v>184</v>
      </c>
      <c r="F156" s="109">
        <v>2018</v>
      </c>
      <c r="G156" s="109">
        <v>1</v>
      </c>
      <c r="H156" s="109">
        <v>0</v>
      </c>
      <c r="I156" s="109">
        <v>0</v>
      </c>
      <c r="J156" s="110">
        <v>107</v>
      </c>
      <c r="K156" s="110">
        <v>0</v>
      </c>
      <c r="L156" s="110">
        <v>0</v>
      </c>
      <c r="M156" s="109">
        <v>0</v>
      </c>
      <c r="N156" s="109">
        <v>0</v>
      </c>
      <c r="O156" s="109">
        <v>0</v>
      </c>
      <c r="P156" s="109">
        <v>0</v>
      </c>
      <c r="Q156" s="109"/>
    </row>
    <row r="157" spans="1:17" x14ac:dyDescent="0.15">
      <c r="A157" s="109">
        <v>156</v>
      </c>
      <c r="B157" s="109" t="s">
        <v>510</v>
      </c>
      <c r="C157" s="109" t="s">
        <v>511</v>
      </c>
      <c r="D157" s="109" t="s">
        <v>404</v>
      </c>
      <c r="E157" s="109" t="s">
        <v>184</v>
      </c>
      <c r="F157" s="109">
        <v>2018</v>
      </c>
      <c r="G157" s="109">
        <v>2</v>
      </c>
      <c r="H157" s="109">
        <v>0</v>
      </c>
      <c r="I157" s="109">
        <v>0</v>
      </c>
      <c r="J157" s="110">
        <v>109</v>
      </c>
      <c r="K157" s="110">
        <v>35</v>
      </c>
      <c r="L157" s="110">
        <v>0</v>
      </c>
      <c r="M157" s="109">
        <v>0</v>
      </c>
      <c r="N157" s="109">
        <v>0</v>
      </c>
      <c r="O157" s="109">
        <v>0</v>
      </c>
      <c r="P157" s="109">
        <v>0</v>
      </c>
      <c r="Q157" s="109"/>
    </row>
    <row r="158" spans="1:17" x14ac:dyDescent="0.15">
      <c r="A158" s="109">
        <v>157</v>
      </c>
      <c r="B158" s="109" t="s">
        <v>512</v>
      </c>
      <c r="C158" s="109" t="s">
        <v>513</v>
      </c>
      <c r="D158" s="109" t="s">
        <v>202</v>
      </c>
      <c r="E158" s="109" t="s">
        <v>184</v>
      </c>
      <c r="F158" s="109">
        <v>2018</v>
      </c>
      <c r="G158" s="109">
        <v>4</v>
      </c>
      <c r="H158" s="109">
        <v>0</v>
      </c>
      <c r="I158" s="109">
        <v>0</v>
      </c>
      <c r="J158" s="110">
        <v>111</v>
      </c>
      <c r="K158" s="110">
        <v>15</v>
      </c>
      <c r="L158" s="110">
        <v>11</v>
      </c>
      <c r="M158" s="109">
        <v>15</v>
      </c>
      <c r="N158" s="109">
        <v>0</v>
      </c>
      <c r="O158" s="109">
        <v>0</v>
      </c>
      <c r="P158" s="109">
        <v>0</v>
      </c>
      <c r="Q158" s="109"/>
    </row>
    <row r="159" spans="1:17" x14ac:dyDescent="0.15">
      <c r="A159" s="109">
        <v>158</v>
      </c>
      <c r="B159" s="109" t="s">
        <v>514</v>
      </c>
      <c r="C159" s="109" t="s">
        <v>515</v>
      </c>
      <c r="D159" s="109" t="s">
        <v>516</v>
      </c>
      <c r="E159" s="109" t="s">
        <v>197</v>
      </c>
      <c r="F159" s="109">
        <v>2018</v>
      </c>
      <c r="G159" s="109">
        <v>1</v>
      </c>
      <c r="H159" s="109">
        <v>0</v>
      </c>
      <c r="I159" s="109">
        <v>0</v>
      </c>
      <c r="J159" s="110">
        <v>112</v>
      </c>
      <c r="K159" s="110">
        <v>0</v>
      </c>
      <c r="L159" s="110">
        <v>0</v>
      </c>
      <c r="M159" s="109">
        <v>0</v>
      </c>
      <c r="N159" s="109">
        <v>0</v>
      </c>
      <c r="O159" s="109">
        <v>0</v>
      </c>
      <c r="P159" s="109">
        <v>0</v>
      </c>
      <c r="Q159" s="109"/>
    </row>
    <row r="160" spans="1:17" x14ac:dyDescent="0.15">
      <c r="A160" s="109">
        <v>159</v>
      </c>
      <c r="B160" s="109" t="s">
        <v>281</v>
      </c>
      <c r="C160" s="109" t="s">
        <v>517</v>
      </c>
      <c r="D160" s="109" t="s">
        <v>246</v>
      </c>
      <c r="E160" s="109" t="s">
        <v>197</v>
      </c>
      <c r="F160" s="109">
        <v>2018</v>
      </c>
      <c r="G160" s="109">
        <v>1</v>
      </c>
      <c r="H160" s="109">
        <v>0</v>
      </c>
      <c r="I160" s="109">
        <v>0</v>
      </c>
      <c r="J160" s="110">
        <v>113</v>
      </c>
      <c r="K160" s="110">
        <v>0</v>
      </c>
      <c r="L160" s="110">
        <v>0</v>
      </c>
      <c r="M160" s="109">
        <v>0</v>
      </c>
      <c r="N160" s="109">
        <v>0</v>
      </c>
      <c r="O160" s="109">
        <v>0</v>
      </c>
      <c r="P160" s="109">
        <v>0</v>
      </c>
      <c r="Q160" s="109"/>
    </row>
    <row r="161" spans="1:17" x14ac:dyDescent="0.15">
      <c r="A161" s="109">
        <v>160</v>
      </c>
      <c r="B161" s="109" t="s">
        <v>384</v>
      </c>
      <c r="C161" s="109" t="s">
        <v>518</v>
      </c>
      <c r="D161" s="109" t="s">
        <v>366</v>
      </c>
      <c r="E161" s="109" t="s">
        <v>519</v>
      </c>
      <c r="F161" s="109">
        <v>2018</v>
      </c>
      <c r="G161" s="109">
        <v>5</v>
      </c>
      <c r="H161" s="109">
        <v>0</v>
      </c>
      <c r="I161" s="109">
        <v>0</v>
      </c>
      <c r="J161" s="110">
        <v>114</v>
      </c>
      <c r="K161" s="110">
        <v>71</v>
      </c>
      <c r="L161" s="110">
        <v>0</v>
      </c>
      <c r="M161" s="109">
        <v>47</v>
      </c>
      <c r="N161" s="109">
        <v>62</v>
      </c>
      <c r="O161" s="109">
        <v>20</v>
      </c>
      <c r="P161" s="109">
        <v>0</v>
      </c>
      <c r="Q161" s="109"/>
    </row>
    <row r="162" spans="1:17" x14ac:dyDescent="0.15">
      <c r="A162" s="109">
        <v>161</v>
      </c>
      <c r="B162" s="109" t="s">
        <v>279</v>
      </c>
      <c r="C162" s="109" t="s">
        <v>520</v>
      </c>
      <c r="D162" s="109" t="s">
        <v>355</v>
      </c>
      <c r="E162" s="109" t="s">
        <v>184</v>
      </c>
      <c r="F162" s="109">
        <v>2018</v>
      </c>
      <c r="G162" s="109">
        <v>2</v>
      </c>
      <c r="H162" s="109">
        <v>0</v>
      </c>
      <c r="I162" s="109">
        <v>0</v>
      </c>
      <c r="J162" s="110">
        <v>117</v>
      </c>
      <c r="K162" s="110">
        <v>75</v>
      </c>
      <c r="L162" s="110">
        <v>0</v>
      </c>
      <c r="M162" s="109">
        <v>0</v>
      </c>
      <c r="N162" s="109">
        <v>0</v>
      </c>
      <c r="O162" s="109">
        <v>0</v>
      </c>
      <c r="P162" s="109">
        <v>0</v>
      </c>
      <c r="Q162" s="109"/>
    </row>
    <row r="163" spans="1:17" x14ac:dyDescent="0.15">
      <c r="A163" s="109">
        <v>162</v>
      </c>
      <c r="B163" s="109" t="s">
        <v>216</v>
      </c>
      <c r="C163" s="109" t="s">
        <v>521</v>
      </c>
      <c r="D163" s="109" t="s">
        <v>193</v>
      </c>
      <c r="E163" s="109" t="s">
        <v>184</v>
      </c>
      <c r="F163" s="109">
        <v>2018</v>
      </c>
      <c r="G163" s="109">
        <v>1</v>
      </c>
      <c r="H163" s="109">
        <v>0</v>
      </c>
      <c r="I163" s="109">
        <v>0</v>
      </c>
      <c r="J163" s="110">
        <v>119</v>
      </c>
      <c r="K163" s="110">
        <v>0</v>
      </c>
      <c r="L163" s="110">
        <v>0</v>
      </c>
      <c r="M163" s="109">
        <v>0</v>
      </c>
      <c r="N163" s="109">
        <v>0</v>
      </c>
      <c r="O163" s="109">
        <v>0</v>
      </c>
      <c r="P163" s="109">
        <v>0</v>
      </c>
      <c r="Q163" s="109"/>
    </row>
    <row r="164" spans="1:17" x14ac:dyDescent="0.15">
      <c r="A164" s="109">
        <v>163</v>
      </c>
      <c r="B164" s="109" t="s">
        <v>522</v>
      </c>
      <c r="C164" s="109" t="s">
        <v>523</v>
      </c>
      <c r="D164" s="109" t="s">
        <v>353</v>
      </c>
      <c r="E164" s="109" t="s">
        <v>197</v>
      </c>
      <c r="F164" s="109">
        <v>2018</v>
      </c>
      <c r="G164" s="109">
        <v>2</v>
      </c>
      <c r="H164" s="109">
        <v>0</v>
      </c>
      <c r="I164" s="109">
        <v>0</v>
      </c>
      <c r="J164" s="110">
        <v>120</v>
      </c>
      <c r="K164" s="110">
        <v>78</v>
      </c>
      <c r="L164" s="110">
        <v>0</v>
      </c>
      <c r="M164" s="109">
        <v>0</v>
      </c>
      <c r="N164" s="109">
        <v>0</v>
      </c>
      <c r="O164" s="109">
        <v>0</v>
      </c>
      <c r="P164" s="109">
        <v>0</v>
      </c>
      <c r="Q164" s="109"/>
    </row>
    <row r="165" spans="1:17" x14ac:dyDescent="0.15">
      <c r="A165" s="109">
        <v>164</v>
      </c>
      <c r="B165" s="109" t="s">
        <v>524</v>
      </c>
      <c r="C165" s="109" t="s">
        <v>525</v>
      </c>
      <c r="D165" s="109" t="s">
        <v>526</v>
      </c>
      <c r="E165" s="109" t="s">
        <v>236</v>
      </c>
      <c r="F165" s="109">
        <v>2018</v>
      </c>
      <c r="G165" s="109">
        <v>1</v>
      </c>
      <c r="H165" s="109">
        <v>0</v>
      </c>
      <c r="I165" s="109">
        <v>0</v>
      </c>
      <c r="J165" s="110">
        <v>123</v>
      </c>
      <c r="K165" s="110">
        <v>0</v>
      </c>
      <c r="L165" s="110">
        <v>0</v>
      </c>
      <c r="M165" s="109">
        <v>0</v>
      </c>
      <c r="N165" s="109">
        <v>0</v>
      </c>
      <c r="O165" s="109">
        <v>0</v>
      </c>
      <c r="P165" s="109">
        <v>0</v>
      </c>
      <c r="Q165" s="109"/>
    </row>
    <row r="166" spans="1:17" x14ac:dyDescent="0.15">
      <c r="A166" s="109">
        <v>165</v>
      </c>
      <c r="B166" s="109" t="s">
        <v>527</v>
      </c>
      <c r="C166" s="109" t="s">
        <v>528</v>
      </c>
      <c r="D166" s="109" t="s">
        <v>529</v>
      </c>
      <c r="E166" s="109" t="s">
        <v>184</v>
      </c>
      <c r="F166" s="109">
        <v>2018</v>
      </c>
      <c r="G166" s="109">
        <v>3</v>
      </c>
      <c r="H166" s="109">
        <v>0</v>
      </c>
      <c r="I166" s="109">
        <v>0</v>
      </c>
      <c r="J166" s="110">
        <v>125</v>
      </c>
      <c r="K166" s="110">
        <v>31</v>
      </c>
      <c r="L166" s="110">
        <v>31</v>
      </c>
      <c r="M166" s="109">
        <v>0</v>
      </c>
      <c r="N166" s="109">
        <v>0</v>
      </c>
      <c r="O166" s="109">
        <v>0</v>
      </c>
      <c r="P166" s="109">
        <v>0</v>
      </c>
      <c r="Q166" s="109"/>
    </row>
    <row r="167" spans="1:17" x14ac:dyDescent="0.15">
      <c r="A167" s="109">
        <v>166</v>
      </c>
      <c r="B167" s="109" t="s">
        <v>530</v>
      </c>
      <c r="C167" s="109" t="s">
        <v>531</v>
      </c>
      <c r="D167" s="109" t="s">
        <v>392</v>
      </c>
      <c r="E167" s="109" t="s">
        <v>197</v>
      </c>
      <c r="F167" s="109">
        <v>2018</v>
      </c>
      <c r="G167" s="109">
        <v>3</v>
      </c>
      <c r="H167" s="109">
        <v>0</v>
      </c>
      <c r="I167" s="109">
        <v>0</v>
      </c>
      <c r="J167" s="110">
        <v>126</v>
      </c>
      <c r="K167" s="110">
        <v>65</v>
      </c>
      <c r="L167" s="110">
        <v>72</v>
      </c>
      <c r="M167" s="109">
        <v>0</v>
      </c>
      <c r="N167" s="109">
        <v>0</v>
      </c>
      <c r="O167" s="109">
        <v>0</v>
      </c>
      <c r="P167" s="109">
        <v>0</v>
      </c>
      <c r="Q167" s="109"/>
    </row>
    <row r="168" spans="1:17" x14ac:dyDescent="0.15">
      <c r="A168" s="109">
        <v>167</v>
      </c>
      <c r="B168" s="109" t="s">
        <v>532</v>
      </c>
      <c r="C168" s="109" t="s">
        <v>533</v>
      </c>
      <c r="D168" s="109" t="s">
        <v>534</v>
      </c>
      <c r="E168" s="109" t="s">
        <v>471</v>
      </c>
      <c r="F168" s="109">
        <v>2018</v>
      </c>
      <c r="G168" s="109">
        <v>2</v>
      </c>
      <c r="H168" s="109">
        <v>0</v>
      </c>
      <c r="I168" s="109">
        <v>0</v>
      </c>
      <c r="J168" s="110">
        <v>127</v>
      </c>
      <c r="K168" s="110">
        <v>28</v>
      </c>
      <c r="L168" s="110">
        <v>0</v>
      </c>
      <c r="M168" s="109">
        <v>0</v>
      </c>
      <c r="N168" s="109">
        <v>0</v>
      </c>
      <c r="O168" s="109">
        <v>0</v>
      </c>
      <c r="P168" s="109">
        <v>0</v>
      </c>
      <c r="Q168" s="109"/>
    </row>
    <row r="169" spans="1:17" x14ac:dyDescent="0.15">
      <c r="A169" s="109">
        <v>168</v>
      </c>
      <c r="B169" s="109" t="s">
        <v>535</v>
      </c>
      <c r="C169" s="109" t="s">
        <v>536</v>
      </c>
      <c r="D169" s="109" t="s">
        <v>537</v>
      </c>
      <c r="E169" s="109" t="s">
        <v>197</v>
      </c>
      <c r="F169" s="109">
        <v>2018</v>
      </c>
      <c r="G169" s="109">
        <v>1</v>
      </c>
      <c r="H169" s="109">
        <v>0</v>
      </c>
      <c r="I169" s="109">
        <v>0</v>
      </c>
      <c r="J169" s="110">
        <v>133</v>
      </c>
      <c r="K169" s="110">
        <v>0</v>
      </c>
      <c r="L169" s="110">
        <v>0</v>
      </c>
      <c r="M169" s="109">
        <v>0</v>
      </c>
      <c r="N169" s="109">
        <v>0</v>
      </c>
      <c r="O169" s="109">
        <v>0</v>
      </c>
      <c r="P169" s="109">
        <v>0</v>
      </c>
      <c r="Q169" s="109"/>
    </row>
    <row r="170" spans="1:17" x14ac:dyDescent="0.15">
      <c r="A170" s="109">
        <v>169</v>
      </c>
      <c r="B170" s="109" t="s">
        <v>538</v>
      </c>
      <c r="C170" s="109" t="s">
        <v>539</v>
      </c>
      <c r="D170" s="109" t="s">
        <v>246</v>
      </c>
      <c r="E170" s="109" t="s">
        <v>471</v>
      </c>
      <c r="F170" s="109">
        <v>2018</v>
      </c>
      <c r="G170" s="109">
        <v>1</v>
      </c>
      <c r="H170" s="109">
        <v>0</v>
      </c>
      <c r="I170" s="109">
        <v>0</v>
      </c>
      <c r="J170" s="110">
        <v>136</v>
      </c>
      <c r="K170" s="110">
        <v>0</v>
      </c>
      <c r="L170" s="110">
        <v>0</v>
      </c>
      <c r="M170" s="109">
        <v>0</v>
      </c>
      <c r="N170" s="109">
        <v>0</v>
      </c>
      <c r="O170" s="109">
        <v>0</v>
      </c>
      <c r="P170" s="109">
        <v>0</v>
      </c>
      <c r="Q170" s="109"/>
    </row>
    <row r="171" spans="1:17" x14ac:dyDescent="0.15">
      <c r="A171" s="109">
        <v>170</v>
      </c>
      <c r="B171" s="109" t="s">
        <v>369</v>
      </c>
      <c r="C171" s="109" t="s">
        <v>540</v>
      </c>
      <c r="D171" s="109" t="s">
        <v>330</v>
      </c>
      <c r="E171" s="109" t="s">
        <v>184</v>
      </c>
      <c r="F171" s="109">
        <v>2018</v>
      </c>
      <c r="G171" s="109">
        <v>1</v>
      </c>
      <c r="H171" s="109">
        <v>0</v>
      </c>
      <c r="I171" s="109">
        <v>0</v>
      </c>
      <c r="J171" s="110">
        <v>137</v>
      </c>
      <c r="K171" s="110">
        <v>0</v>
      </c>
      <c r="L171" s="110">
        <v>0</v>
      </c>
      <c r="M171" s="109">
        <v>0</v>
      </c>
      <c r="N171" s="109">
        <v>0</v>
      </c>
      <c r="O171" s="109">
        <v>0</v>
      </c>
      <c r="P171" s="109">
        <v>0</v>
      </c>
      <c r="Q171" s="109"/>
    </row>
    <row r="172" spans="1:17" x14ac:dyDescent="0.15">
      <c r="A172" s="109">
        <v>171</v>
      </c>
      <c r="B172" s="109" t="s">
        <v>541</v>
      </c>
      <c r="C172" s="109" t="s">
        <v>542</v>
      </c>
      <c r="D172" s="109" t="s">
        <v>543</v>
      </c>
      <c r="E172" s="109" t="s">
        <v>184</v>
      </c>
      <c r="F172" s="109">
        <v>2018</v>
      </c>
      <c r="G172" s="109">
        <v>3</v>
      </c>
      <c r="H172" s="109">
        <v>0</v>
      </c>
      <c r="I172" s="109">
        <v>0</v>
      </c>
      <c r="J172" s="110">
        <v>139</v>
      </c>
      <c r="K172" s="110">
        <v>80</v>
      </c>
      <c r="L172" s="110">
        <v>56</v>
      </c>
      <c r="M172" s="109">
        <v>0</v>
      </c>
      <c r="N172" s="109">
        <v>0</v>
      </c>
      <c r="O172" s="109">
        <v>0</v>
      </c>
      <c r="P172" s="109">
        <v>0</v>
      </c>
      <c r="Q172" s="109"/>
    </row>
    <row r="173" spans="1:17" x14ac:dyDescent="0.15">
      <c r="A173" s="109">
        <v>172</v>
      </c>
      <c r="B173" s="109" t="s">
        <v>544</v>
      </c>
      <c r="C173" s="109" t="s">
        <v>545</v>
      </c>
      <c r="D173" s="109" t="s">
        <v>546</v>
      </c>
      <c r="E173" s="109" t="s">
        <v>184</v>
      </c>
      <c r="F173" s="109">
        <v>2018</v>
      </c>
      <c r="G173" s="109">
        <v>3</v>
      </c>
      <c r="H173" s="109">
        <v>0</v>
      </c>
      <c r="I173" s="109">
        <v>0</v>
      </c>
      <c r="J173" s="110">
        <v>143</v>
      </c>
      <c r="K173" s="110">
        <v>49</v>
      </c>
      <c r="L173" s="110">
        <v>55</v>
      </c>
      <c r="M173" s="110">
        <v>0</v>
      </c>
      <c r="N173" s="109">
        <v>0</v>
      </c>
      <c r="O173" s="109">
        <v>0</v>
      </c>
      <c r="P173" s="109">
        <v>0</v>
      </c>
      <c r="Q173" s="109"/>
    </row>
    <row r="174" spans="1:17" x14ac:dyDescent="0.15">
      <c r="A174" s="109">
        <v>173</v>
      </c>
      <c r="B174" s="109" t="s">
        <v>231</v>
      </c>
      <c r="C174" s="109" t="s">
        <v>547</v>
      </c>
      <c r="D174" s="109" t="s">
        <v>548</v>
      </c>
      <c r="E174" s="109" t="s">
        <v>184</v>
      </c>
      <c r="F174" s="109">
        <v>2019</v>
      </c>
      <c r="G174" s="109">
        <v>2</v>
      </c>
      <c r="H174" s="109">
        <v>0</v>
      </c>
      <c r="I174" s="109">
        <v>0</v>
      </c>
      <c r="J174" s="109">
        <v>0</v>
      </c>
      <c r="K174" s="110">
        <v>1</v>
      </c>
      <c r="L174" s="110">
        <v>45</v>
      </c>
      <c r="M174" s="109">
        <v>0</v>
      </c>
      <c r="N174" s="109">
        <v>0</v>
      </c>
      <c r="O174" s="109">
        <v>0</v>
      </c>
      <c r="P174" s="109">
        <v>0</v>
      </c>
      <c r="Q174" s="109"/>
    </row>
    <row r="175" spans="1:17" x14ac:dyDescent="0.15">
      <c r="A175" s="109">
        <v>174</v>
      </c>
      <c r="B175" s="109" t="s">
        <v>549</v>
      </c>
      <c r="C175" s="109" t="s">
        <v>550</v>
      </c>
      <c r="D175" s="109" t="s">
        <v>423</v>
      </c>
      <c r="E175" s="109" t="s">
        <v>184</v>
      </c>
      <c r="F175" s="109">
        <v>2019</v>
      </c>
      <c r="G175" s="109">
        <v>3</v>
      </c>
      <c r="H175" s="109">
        <v>0</v>
      </c>
      <c r="I175" s="109">
        <v>0</v>
      </c>
      <c r="J175" s="109">
        <v>0</v>
      </c>
      <c r="K175" s="110">
        <v>7</v>
      </c>
      <c r="L175" s="110">
        <v>4</v>
      </c>
      <c r="M175" s="109">
        <v>11</v>
      </c>
      <c r="N175" s="109">
        <v>0</v>
      </c>
      <c r="O175" s="109">
        <v>0</v>
      </c>
      <c r="P175" s="109">
        <v>0</v>
      </c>
      <c r="Q175" s="109"/>
    </row>
    <row r="176" spans="1:17" x14ac:dyDescent="0.15">
      <c r="A176" s="109">
        <v>175</v>
      </c>
      <c r="B176" s="109" t="s">
        <v>551</v>
      </c>
      <c r="C176" s="109" t="s">
        <v>552</v>
      </c>
      <c r="D176" s="109" t="s">
        <v>193</v>
      </c>
      <c r="E176" s="109" t="s">
        <v>236</v>
      </c>
      <c r="F176" s="109">
        <v>2019</v>
      </c>
      <c r="G176" s="109">
        <v>1</v>
      </c>
      <c r="H176" s="109">
        <v>0</v>
      </c>
      <c r="I176" s="109">
        <v>0</v>
      </c>
      <c r="J176" s="109">
        <v>0</v>
      </c>
      <c r="K176" s="110">
        <v>14</v>
      </c>
      <c r="L176" s="110">
        <v>0</v>
      </c>
      <c r="M176" s="109">
        <v>0</v>
      </c>
      <c r="N176" s="109">
        <v>0</v>
      </c>
      <c r="O176" s="109">
        <v>0</v>
      </c>
      <c r="P176" s="109">
        <v>0</v>
      </c>
      <c r="Q176" s="109"/>
    </row>
    <row r="177" spans="1:17" x14ac:dyDescent="0.15">
      <c r="A177" s="109">
        <v>176</v>
      </c>
      <c r="B177" s="109" t="s">
        <v>553</v>
      </c>
      <c r="C177" s="109" t="s">
        <v>554</v>
      </c>
      <c r="D177" s="109" t="s">
        <v>555</v>
      </c>
      <c r="E177" s="109" t="s">
        <v>184</v>
      </c>
      <c r="F177" s="109">
        <v>2019</v>
      </c>
      <c r="G177" s="109">
        <v>2</v>
      </c>
      <c r="H177" s="109">
        <v>0</v>
      </c>
      <c r="I177" s="109">
        <v>0</v>
      </c>
      <c r="J177" s="109">
        <v>0</v>
      </c>
      <c r="K177" s="110">
        <v>19</v>
      </c>
      <c r="L177" s="110">
        <v>33</v>
      </c>
      <c r="M177" s="109">
        <v>0</v>
      </c>
      <c r="N177" s="109">
        <v>0</v>
      </c>
      <c r="O177" s="109">
        <v>0</v>
      </c>
      <c r="P177" s="109">
        <v>0</v>
      </c>
      <c r="Q177" s="109"/>
    </row>
    <row r="178" spans="1:17" x14ac:dyDescent="0.15">
      <c r="A178" s="109">
        <v>177</v>
      </c>
      <c r="B178" s="109" t="s">
        <v>556</v>
      </c>
      <c r="C178" s="109" t="s">
        <v>557</v>
      </c>
      <c r="D178" s="109" t="s">
        <v>404</v>
      </c>
      <c r="E178" s="109" t="s">
        <v>270</v>
      </c>
      <c r="F178" s="109">
        <v>2019</v>
      </c>
      <c r="G178" s="109">
        <v>2</v>
      </c>
      <c r="H178" s="109">
        <v>0</v>
      </c>
      <c r="I178" s="109">
        <v>0</v>
      </c>
      <c r="J178" s="109">
        <v>0</v>
      </c>
      <c r="K178" s="110">
        <v>23</v>
      </c>
      <c r="L178" s="110">
        <v>0</v>
      </c>
      <c r="M178" s="109">
        <v>70</v>
      </c>
      <c r="N178" s="109">
        <v>0</v>
      </c>
      <c r="O178" s="109">
        <v>0</v>
      </c>
      <c r="P178" s="109">
        <v>0</v>
      </c>
      <c r="Q178" s="109"/>
    </row>
    <row r="179" spans="1:17" x14ac:dyDescent="0.15">
      <c r="A179" s="109">
        <v>178</v>
      </c>
      <c r="B179" s="109" t="s">
        <v>369</v>
      </c>
      <c r="C179" s="109" t="s">
        <v>558</v>
      </c>
      <c r="D179" s="109" t="s">
        <v>559</v>
      </c>
      <c r="E179" s="109" t="s">
        <v>519</v>
      </c>
      <c r="F179" s="109">
        <v>2019</v>
      </c>
      <c r="G179" s="109">
        <v>3</v>
      </c>
      <c r="H179" s="109">
        <v>0</v>
      </c>
      <c r="I179" s="109">
        <v>0</v>
      </c>
      <c r="J179" s="109">
        <v>0</v>
      </c>
      <c r="K179" s="110">
        <v>25</v>
      </c>
      <c r="L179" s="110">
        <v>39</v>
      </c>
      <c r="M179" s="109">
        <v>16</v>
      </c>
      <c r="N179" s="109">
        <v>0</v>
      </c>
      <c r="O179" s="109">
        <v>0</v>
      </c>
      <c r="P179" s="109">
        <v>0</v>
      </c>
      <c r="Q179" s="109"/>
    </row>
    <row r="180" spans="1:17" x14ac:dyDescent="0.15">
      <c r="A180" s="109">
        <v>179</v>
      </c>
      <c r="B180" s="109" t="s">
        <v>276</v>
      </c>
      <c r="C180" s="109" t="s">
        <v>277</v>
      </c>
      <c r="D180" s="109" t="s">
        <v>278</v>
      </c>
      <c r="E180" s="109" t="s">
        <v>236</v>
      </c>
      <c r="F180" s="109">
        <v>2019</v>
      </c>
      <c r="G180" s="109">
        <v>1</v>
      </c>
      <c r="H180" s="109">
        <v>0</v>
      </c>
      <c r="I180" s="109">
        <v>0</v>
      </c>
      <c r="J180" s="109">
        <v>0</v>
      </c>
      <c r="K180" s="110">
        <v>27</v>
      </c>
      <c r="L180" s="110">
        <v>0</v>
      </c>
      <c r="M180" s="109">
        <v>0</v>
      </c>
      <c r="N180" s="109">
        <v>0</v>
      </c>
      <c r="O180" s="109">
        <v>0</v>
      </c>
      <c r="P180" s="109">
        <v>0</v>
      </c>
      <c r="Q180" s="109"/>
    </row>
    <row r="181" spans="1:17" x14ac:dyDescent="0.15">
      <c r="A181" s="109">
        <v>180</v>
      </c>
      <c r="B181" s="109" t="s">
        <v>593</v>
      </c>
      <c r="C181" s="109" t="s">
        <v>560</v>
      </c>
      <c r="D181" s="109" t="s">
        <v>561</v>
      </c>
      <c r="E181" s="109" t="s">
        <v>236</v>
      </c>
      <c r="F181" s="109">
        <v>2019</v>
      </c>
      <c r="G181" s="109">
        <v>2</v>
      </c>
      <c r="H181" s="109">
        <v>0</v>
      </c>
      <c r="I181" s="109">
        <v>0</v>
      </c>
      <c r="J181" s="109">
        <v>0</v>
      </c>
      <c r="K181" s="110">
        <v>29</v>
      </c>
      <c r="L181" s="110">
        <v>0</v>
      </c>
      <c r="M181" s="109">
        <v>69</v>
      </c>
      <c r="N181" s="109">
        <v>0</v>
      </c>
      <c r="O181" s="109">
        <v>0</v>
      </c>
      <c r="P181" s="109">
        <v>0</v>
      </c>
      <c r="Q181" s="109" t="s">
        <v>961</v>
      </c>
    </row>
    <row r="182" spans="1:17" x14ac:dyDescent="0.15">
      <c r="A182" s="109">
        <v>181</v>
      </c>
      <c r="B182" s="109" t="s">
        <v>265</v>
      </c>
      <c r="C182" s="109" t="s">
        <v>562</v>
      </c>
      <c r="D182" s="109" t="s">
        <v>373</v>
      </c>
      <c r="E182" s="109" t="s">
        <v>184</v>
      </c>
      <c r="F182" s="109">
        <v>2019</v>
      </c>
      <c r="G182" s="109">
        <v>4</v>
      </c>
      <c r="H182" s="109">
        <v>0</v>
      </c>
      <c r="I182" s="109">
        <v>0</v>
      </c>
      <c r="J182" s="109">
        <v>0</v>
      </c>
      <c r="K182" s="110">
        <v>37</v>
      </c>
      <c r="L182" s="110">
        <v>23</v>
      </c>
      <c r="M182" s="109">
        <v>19</v>
      </c>
      <c r="N182" s="109">
        <v>33</v>
      </c>
      <c r="O182" s="109">
        <v>0</v>
      </c>
      <c r="P182" s="109">
        <v>0</v>
      </c>
      <c r="Q182" s="109"/>
    </row>
    <row r="183" spans="1:17" x14ac:dyDescent="0.15">
      <c r="A183" s="109">
        <v>182</v>
      </c>
      <c r="B183" s="109" t="s">
        <v>500</v>
      </c>
      <c r="C183" s="109" t="s">
        <v>563</v>
      </c>
      <c r="D183" s="109" t="s">
        <v>564</v>
      </c>
      <c r="E183" s="109" t="s">
        <v>565</v>
      </c>
      <c r="F183" s="109">
        <v>2019</v>
      </c>
      <c r="G183" s="109">
        <v>1</v>
      </c>
      <c r="H183" s="109">
        <v>0</v>
      </c>
      <c r="I183" s="109">
        <v>0</v>
      </c>
      <c r="J183" s="109">
        <v>0</v>
      </c>
      <c r="K183" s="110">
        <v>51</v>
      </c>
      <c r="L183" s="110">
        <v>0</v>
      </c>
      <c r="M183" s="109">
        <v>0</v>
      </c>
      <c r="N183" s="109">
        <v>0</v>
      </c>
      <c r="O183" s="109">
        <v>0</v>
      </c>
      <c r="P183" s="109">
        <v>0</v>
      </c>
      <c r="Q183" s="109"/>
    </row>
    <row r="184" spans="1:17" x14ac:dyDescent="0.15">
      <c r="A184" s="109">
        <v>183</v>
      </c>
      <c r="B184" s="109" t="s">
        <v>566</v>
      </c>
      <c r="C184" s="109" t="s">
        <v>567</v>
      </c>
      <c r="D184" s="109" t="s">
        <v>568</v>
      </c>
      <c r="E184" s="109" t="s">
        <v>184</v>
      </c>
      <c r="F184" s="109">
        <v>2019</v>
      </c>
      <c r="G184" s="109">
        <v>3</v>
      </c>
      <c r="H184" s="109">
        <v>0</v>
      </c>
      <c r="I184" s="109">
        <v>0</v>
      </c>
      <c r="J184" s="109">
        <v>0</v>
      </c>
      <c r="K184" s="110">
        <v>53</v>
      </c>
      <c r="L184" s="110">
        <v>0</v>
      </c>
      <c r="M184" s="109">
        <v>64</v>
      </c>
      <c r="N184" s="109">
        <v>60</v>
      </c>
      <c r="O184" s="109">
        <v>0</v>
      </c>
      <c r="P184" s="109">
        <v>0</v>
      </c>
      <c r="Q184" s="109"/>
    </row>
    <row r="185" spans="1:17" x14ac:dyDescent="0.15">
      <c r="A185" s="109">
        <v>184</v>
      </c>
      <c r="B185" s="109" t="s">
        <v>569</v>
      </c>
      <c r="C185" s="109" t="s">
        <v>570</v>
      </c>
      <c r="D185" s="109" t="s">
        <v>571</v>
      </c>
      <c r="E185" s="109" t="s">
        <v>197</v>
      </c>
      <c r="F185" s="109">
        <v>2019</v>
      </c>
      <c r="G185" s="109">
        <v>3</v>
      </c>
      <c r="H185" s="109">
        <v>0</v>
      </c>
      <c r="I185" s="109">
        <v>0</v>
      </c>
      <c r="J185" s="109">
        <v>0</v>
      </c>
      <c r="K185" s="110">
        <v>56</v>
      </c>
      <c r="L185" s="110">
        <v>64</v>
      </c>
      <c r="M185" s="109">
        <v>0</v>
      </c>
      <c r="N185" s="109">
        <v>75</v>
      </c>
      <c r="O185" s="109">
        <v>0</v>
      </c>
      <c r="P185" s="109">
        <v>0</v>
      </c>
      <c r="Q185" s="109"/>
    </row>
    <row r="186" spans="1:17" x14ac:dyDescent="0.15">
      <c r="A186" s="109">
        <v>185</v>
      </c>
      <c r="B186" s="109" t="s">
        <v>390</v>
      </c>
      <c r="C186" s="109" t="s">
        <v>572</v>
      </c>
      <c r="D186" s="109" t="s">
        <v>573</v>
      </c>
      <c r="E186" s="109" t="s">
        <v>184</v>
      </c>
      <c r="F186" s="109">
        <v>2019</v>
      </c>
      <c r="G186" s="109">
        <v>1</v>
      </c>
      <c r="H186" s="109">
        <v>0</v>
      </c>
      <c r="I186" s="109">
        <v>0</v>
      </c>
      <c r="J186" s="109">
        <v>0</v>
      </c>
      <c r="K186" s="110">
        <v>57</v>
      </c>
      <c r="L186" s="110">
        <v>0</v>
      </c>
      <c r="M186" s="109">
        <v>0</v>
      </c>
      <c r="N186" s="109">
        <v>0</v>
      </c>
      <c r="O186" s="109">
        <v>0</v>
      </c>
      <c r="P186" s="109">
        <v>0</v>
      </c>
      <c r="Q186" s="109"/>
    </row>
    <row r="187" spans="1:17" x14ac:dyDescent="0.15">
      <c r="A187" s="109">
        <v>186</v>
      </c>
      <c r="B187" s="109" t="s">
        <v>356</v>
      </c>
      <c r="C187" s="109" t="s">
        <v>470</v>
      </c>
      <c r="D187" s="109" t="s">
        <v>339</v>
      </c>
      <c r="E187" s="109" t="s">
        <v>471</v>
      </c>
      <c r="F187" s="109">
        <v>2019</v>
      </c>
      <c r="G187" s="109">
        <v>1</v>
      </c>
      <c r="H187" s="109">
        <v>0</v>
      </c>
      <c r="I187" s="109">
        <v>0</v>
      </c>
      <c r="J187" s="109">
        <v>0</v>
      </c>
      <c r="K187" s="110">
        <v>59</v>
      </c>
      <c r="L187" s="110">
        <v>0</v>
      </c>
      <c r="M187" s="109">
        <v>0</v>
      </c>
      <c r="N187" s="109">
        <v>0</v>
      </c>
      <c r="O187" s="109">
        <v>0</v>
      </c>
      <c r="P187" s="109">
        <v>0</v>
      </c>
      <c r="Q187" s="109"/>
    </row>
    <row r="188" spans="1:17" x14ac:dyDescent="0.15">
      <c r="A188" s="109">
        <v>187</v>
      </c>
      <c r="B188" s="109" t="s">
        <v>574</v>
      </c>
      <c r="C188" s="109" t="s">
        <v>575</v>
      </c>
      <c r="D188" s="109" t="s">
        <v>576</v>
      </c>
      <c r="E188" s="109" t="s">
        <v>197</v>
      </c>
      <c r="F188" s="109">
        <v>2019</v>
      </c>
      <c r="G188" s="109">
        <v>3</v>
      </c>
      <c r="H188" s="109">
        <v>0</v>
      </c>
      <c r="I188" s="109">
        <v>0</v>
      </c>
      <c r="J188" s="109">
        <v>0</v>
      </c>
      <c r="K188" s="110">
        <v>66</v>
      </c>
      <c r="L188" s="110">
        <v>38</v>
      </c>
      <c r="M188" s="109">
        <v>46</v>
      </c>
      <c r="N188" s="109">
        <v>0</v>
      </c>
      <c r="O188" s="109">
        <v>0</v>
      </c>
      <c r="P188" s="109">
        <v>0</v>
      </c>
      <c r="Q188" s="109"/>
    </row>
    <row r="189" spans="1:17" x14ac:dyDescent="0.15">
      <c r="A189" s="109">
        <v>188</v>
      </c>
      <c r="B189" s="109" t="s">
        <v>577</v>
      </c>
      <c r="C189" s="109" t="s">
        <v>578</v>
      </c>
      <c r="D189" s="109" t="s">
        <v>199</v>
      </c>
      <c r="E189" s="109" t="s">
        <v>197</v>
      </c>
      <c r="F189" s="109">
        <v>2019</v>
      </c>
      <c r="G189" s="109">
        <v>4</v>
      </c>
      <c r="H189" s="109">
        <v>0</v>
      </c>
      <c r="I189" s="109">
        <v>0</v>
      </c>
      <c r="J189" s="109">
        <v>0</v>
      </c>
      <c r="K189" s="110">
        <v>67</v>
      </c>
      <c r="L189" s="110">
        <v>40</v>
      </c>
      <c r="M189" s="109">
        <v>0</v>
      </c>
      <c r="N189" s="109">
        <v>79</v>
      </c>
      <c r="O189" s="109">
        <v>50</v>
      </c>
      <c r="P189" s="109">
        <v>0</v>
      </c>
      <c r="Q189" s="109"/>
    </row>
    <row r="190" spans="1:17" x14ac:dyDescent="0.15">
      <c r="A190" s="109">
        <v>189</v>
      </c>
      <c r="B190" s="109" t="s">
        <v>579</v>
      </c>
      <c r="C190" s="109" t="s">
        <v>580</v>
      </c>
      <c r="D190" s="109" t="s">
        <v>581</v>
      </c>
      <c r="E190" s="109" t="s">
        <v>928</v>
      </c>
      <c r="F190" s="109">
        <v>2019</v>
      </c>
      <c r="G190" s="109">
        <v>1</v>
      </c>
      <c r="H190" s="109">
        <v>0</v>
      </c>
      <c r="I190" s="109">
        <v>0</v>
      </c>
      <c r="J190" s="109">
        <v>0</v>
      </c>
      <c r="K190" s="110">
        <v>68</v>
      </c>
      <c r="L190" s="110">
        <v>0</v>
      </c>
      <c r="M190" s="109">
        <v>0</v>
      </c>
      <c r="N190" s="109">
        <v>0</v>
      </c>
      <c r="O190" s="109">
        <v>0</v>
      </c>
      <c r="P190" s="109">
        <v>0</v>
      </c>
      <c r="Q190" s="109"/>
    </row>
    <row r="191" spans="1:17" x14ac:dyDescent="0.15">
      <c r="A191" s="109">
        <v>190</v>
      </c>
      <c r="B191" s="109" t="s">
        <v>582</v>
      </c>
      <c r="C191" s="109" t="s">
        <v>583</v>
      </c>
      <c r="D191" s="109" t="s">
        <v>584</v>
      </c>
      <c r="E191" s="109" t="s">
        <v>236</v>
      </c>
      <c r="F191" s="109">
        <v>2019</v>
      </c>
      <c r="G191" s="109">
        <v>1</v>
      </c>
      <c r="H191" s="109">
        <v>0</v>
      </c>
      <c r="I191" s="109">
        <v>0</v>
      </c>
      <c r="J191" s="109">
        <v>0</v>
      </c>
      <c r="K191" s="110">
        <v>72</v>
      </c>
      <c r="L191" s="110">
        <v>0</v>
      </c>
      <c r="M191" s="109">
        <v>0</v>
      </c>
      <c r="N191" s="109">
        <v>0</v>
      </c>
      <c r="O191" s="109">
        <v>0</v>
      </c>
      <c r="P191" s="109">
        <v>0</v>
      </c>
      <c r="Q191" s="109"/>
    </row>
    <row r="192" spans="1:17" x14ac:dyDescent="0.15">
      <c r="A192" s="109">
        <v>191</v>
      </c>
      <c r="B192" s="109" t="s">
        <v>367</v>
      </c>
      <c r="C192" s="109" t="s">
        <v>585</v>
      </c>
      <c r="D192" s="109" t="s">
        <v>543</v>
      </c>
      <c r="E192" s="109" t="s">
        <v>197</v>
      </c>
      <c r="F192" s="109">
        <v>2019</v>
      </c>
      <c r="G192" s="109">
        <v>5</v>
      </c>
      <c r="H192" s="109">
        <v>0</v>
      </c>
      <c r="I192" s="109">
        <v>0</v>
      </c>
      <c r="J192" s="109">
        <v>0</v>
      </c>
      <c r="K192" s="110">
        <v>79</v>
      </c>
      <c r="L192" s="110">
        <v>50</v>
      </c>
      <c r="M192" s="109">
        <v>25</v>
      </c>
      <c r="N192" s="109">
        <v>56</v>
      </c>
      <c r="O192" s="109">
        <v>35</v>
      </c>
      <c r="P192" s="109">
        <v>0</v>
      </c>
      <c r="Q192" s="109"/>
    </row>
    <row r="193" spans="1:17" x14ac:dyDescent="0.15">
      <c r="A193" s="109">
        <v>192</v>
      </c>
      <c r="B193" s="109" t="s">
        <v>247</v>
      </c>
      <c r="C193" s="109" t="s">
        <v>297</v>
      </c>
      <c r="D193" s="109" t="s">
        <v>273</v>
      </c>
      <c r="E193" s="109" t="s">
        <v>184</v>
      </c>
      <c r="F193" s="109">
        <v>2019</v>
      </c>
      <c r="G193" s="109">
        <v>1</v>
      </c>
      <c r="H193" s="109">
        <v>0</v>
      </c>
      <c r="I193" s="109">
        <v>0</v>
      </c>
      <c r="J193" s="109">
        <v>0</v>
      </c>
      <c r="K193" s="110">
        <v>84</v>
      </c>
      <c r="L193" s="110">
        <v>0</v>
      </c>
      <c r="M193" s="109">
        <v>0</v>
      </c>
      <c r="N193" s="109">
        <v>0</v>
      </c>
      <c r="O193" s="109">
        <v>0</v>
      </c>
      <c r="P193" s="109">
        <v>0</v>
      </c>
      <c r="Q193" s="109"/>
    </row>
    <row r="194" spans="1:17" x14ac:dyDescent="0.15">
      <c r="A194" s="109">
        <v>193</v>
      </c>
      <c r="B194" s="109" t="s">
        <v>216</v>
      </c>
      <c r="C194" s="109" t="s">
        <v>586</v>
      </c>
      <c r="D194" s="109" t="s">
        <v>392</v>
      </c>
      <c r="E194" s="109" t="s">
        <v>184</v>
      </c>
      <c r="F194" s="109">
        <v>2019</v>
      </c>
      <c r="G194" s="109">
        <v>1</v>
      </c>
      <c r="H194" s="109">
        <v>0</v>
      </c>
      <c r="I194" s="109">
        <v>0</v>
      </c>
      <c r="J194" s="109">
        <v>0</v>
      </c>
      <c r="K194" s="110">
        <v>85</v>
      </c>
      <c r="L194" s="110">
        <v>0</v>
      </c>
      <c r="M194" s="109">
        <v>0</v>
      </c>
      <c r="N194" s="109">
        <v>0</v>
      </c>
      <c r="O194" s="109">
        <v>0</v>
      </c>
      <c r="P194" s="109">
        <v>0</v>
      </c>
      <c r="Q194" s="109"/>
    </row>
    <row r="195" spans="1:17" x14ac:dyDescent="0.15">
      <c r="A195" s="109">
        <v>194</v>
      </c>
      <c r="B195" s="109" t="s">
        <v>587</v>
      </c>
      <c r="C195" s="109" t="s">
        <v>588</v>
      </c>
      <c r="D195" s="109" t="s">
        <v>477</v>
      </c>
      <c r="E195" s="109" t="s">
        <v>589</v>
      </c>
      <c r="F195" s="109">
        <v>2019</v>
      </c>
      <c r="G195" s="109">
        <v>1</v>
      </c>
      <c r="H195" s="109">
        <v>0</v>
      </c>
      <c r="I195" s="109">
        <v>0</v>
      </c>
      <c r="J195" s="109">
        <v>0</v>
      </c>
      <c r="K195" s="110">
        <v>88</v>
      </c>
      <c r="L195" s="110">
        <v>0</v>
      </c>
      <c r="M195" s="109">
        <v>0</v>
      </c>
      <c r="N195" s="109">
        <v>0</v>
      </c>
      <c r="O195" s="109">
        <v>0</v>
      </c>
      <c r="P195" s="109">
        <v>0</v>
      </c>
      <c r="Q195" s="109"/>
    </row>
    <row r="196" spans="1:17" x14ac:dyDescent="0.15">
      <c r="A196" s="109">
        <v>195</v>
      </c>
      <c r="B196" s="109" t="s">
        <v>590</v>
      </c>
      <c r="C196" s="109" t="s">
        <v>591</v>
      </c>
      <c r="D196" s="109" t="s">
        <v>592</v>
      </c>
      <c r="E196" s="109" t="s">
        <v>184</v>
      </c>
      <c r="F196" s="109">
        <v>2019</v>
      </c>
      <c r="G196" s="109">
        <v>1</v>
      </c>
      <c r="H196" s="109">
        <v>0</v>
      </c>
      <c r="I196" s="109">
        <v>0</v>
      </c>
      <c r="J196" s="109">
        <v>0</v>
      </c>
      <c r="K196" s="110">
        <v>89</v>
      </c>
      <c r="L196" s="110">
        <v>0</v>
      </c>
      <c r="M196" s="109">
        <v>0</v>
      </c>
      <c r="N196" s="109">
        <v>0</v>
      </c>
      <c r="O196" s="109">
        <v>0</v>
      </c>
      <c r="P196" s="109">
        <v>0</v>
      </c>
      <c r="Q196" s="109"/>
    </row>
    <row r="197" spans="1:17" x14ac:dyDescent="0.15">
      <c r="A197" s="109">
        <v>196</v>
      </c>
      <c r="B197" s="109" t="s">
        <v>593</v>
      </c>
      <c r="C197" s="109" t="s">
        <v>594</v>
      </c>
      <c r="D197" s="109" t="s">
        <v>595</v>
      </c>
      <c r="E197" s="109" t="s">
        <v>197</v>
      </c>
      <c r="F197" s="109">
        <v>2019</v>
      </c>
      <c r="G197" s="109">
        <v>1</v>
      </c>
      <c r="H197" s="109">
        <v>0</v>
      </c>
      <c r="I197" s="109">
        <v>0</v>
      </c>
      <c r="J197" s="109">
        <v>0</v>
      </c>
      <c r="K197" s="110">
        <v>91</v>
      </c>
      <c r="L197" s="110">
        <v>0</v>
      </c>
      <c r="M197" s="109">
        <v>0</v>
      </c>
      <c r="N197" s="109">
        <v>0</v>
      </c>
      <c r="O197" s="109">
        <v>0</v>
      </c>
      <c r="P197" s="109">
        <v>0</v>
      </c>
      <c r="Q197" s="109"/>
    </row>
    <row r="198" spans="1:17" x14ac:dyDescent="0.15">
      <c r="A198" s="109">
        <v>197</v>
      </c>
      <c r="B198" s="109" t="s">
        <v>596</v>
      </c>
      <c r="C198" s="109" t="s">
        <v>597</v>
      </c>
      <c r="D198" s="109" t="s">
        <v>598</v>
      </c>
      <c r="E198" s="109" t="s">
        <v>184</v>
      </c>
      <c r="F198" s="109">
        <v>2019</v>
      </c>
      <c r="G198" s="109">
        <v>1</v>
      </c>
      <c r="H198" s="109">
        <v>0</v>
      </c>
      <c r="I198" s="109">
        <v>0</v>
      </c>
      <c r="J198" s="109">
        <v>0</v>
      </c>
      <c r="K198" s="110">
        <v>92</v>
      </c>
      <c r="L198" s="110">
        <v>0</v>
      </c>
      <c r="M198" s="109">
        <v>0</v>
      </c>
      <c r="N198" s="109">
        <v>0</v>
      </c>
      <c r="O198" s="109">
        <v>0</v>
      </c>
      <c r="P198" s="109">
        <v>0</v>
      </c>
      <c r="Q198" s="109"/>
    </row>
    <row r="199" spans="1:17" x14ac:dyDescent="0.15">
      <c r="A199" s="109">
        <v>198</v>
      </c>
      <c r="B199" s="109" t="s">
        <v>681</v>
      </c>
      <c r="C199" s="109" t="s">
        <v>599</v>
      </c>
      <c r="D199" s="109" t="s">
        <v>686</v>
      </c>
      <c r="E199" s="109" t="s">
        <v>926</v>
      </c>
      <c r="F199" s="109">
        <v>2019</v>
      </c>
      <c r="G199" s="109">
        <v>1</v>
      </c>
      <c r="H199" s="109">
        <v>0</v>
      </c>
      <c r="I199" s="109">
        <v>0</v>
      </c>
      <c r="J199" s="109">
        <v>0</v>
      </c>
      <c r="K199" s="110">
        <v>93</v>
      </c>
      <c r="L199" s="110">
        <v>0</v>
      </c>
      <c r="M199" s="109">
        <v>0</v>
      </c>
      <c r="N199" s="109">
        <v>0</v>
      </c>
      <c r="O199" s="109">
        <v>0</v>
      </c>
      <c r="P199" s="109">
        <v>0</v>
      </c>
      <c r="Q199" s="109"/>
    </row>
    <row r="200" spans="1:17" x14ac:dyDescent="0.15">
      <c r="A200" s="109">
        <v>199</v>
      </c>
      <c r="B200" s="109" t="s">
        <v>687</v>
      </c>
      <c r="C200" s="109" t="s">
        <v>600</v>
      </c>
      <c r="D200" s="109" t="s">
        <v>688</v>
      </c>
      <c r="E200" s="109" t="s">
        <v>921</v>
      </c>
      <c r="F200" s="109">
        <v>2019</v>
      </c>
      <c r="G200" s="109">
        <v>1</v>
      </c>
      <c r="H200" s="109">
        <v>0</v>
      </c>
      <c r="I200" s="109">
        <v>0</v>
      </c>
      <c r="J200" s="109">
        <v>0</v>
      </c>
      <c r="K200" s="110">
        <v>94</v>
      </c>
      <c r="L200" s="110">
        <v>0</v>
      </c>
      <c r="M200" s="109">
        <v>0</v>
      </c>
      <c r="N200" s="109">
        <v>0</v>
      </c>
      <c r="O200" s="109">
        <v>0</v>
      </c>
      <c r="P200" s="109">
        <v>0</v>
      </c>
      <c r="Q200" s="109"/>
    </row>
    <row r="201" spans="1:17" x14ac:dyDescent="0.15">
      <c r="A201" s="109">
        <v>200</v>
      </c>
      <c r="B201" s="109" t="s">
        <v>514</v>
      </c>
      <c r="C201" s="109" t="s">
        <v>601</v>
      </c>
      <c r="D201" s="109" t="s">
        <v>602</v>
      </c>
      <c r="E201" s="109" t="s">
        <v>184</v>
      </c>
      <c r="F201" s="109">
        <v>2019</v>
      </c>
      <c r="G201" s="109">
        <v>1</v>
      </c>
      <c r="H201" s="109">
        <v>0</v>
      </c>
      <c r="I201" s="109">
        <v>0</v>
      </c>
      <c r="J201" s="109">
        <v>0</v>
      </c>
      <c r="K201" s="110">
        <v>96</v>
      </c>
      <c r="L201" s="110">
        <v>0</v>
      </c>
      <c r="M201" s="109">
        <v>0</v>
      </c>
      <c r="N201" s="109">
        <v>0</v>
      </c>
      <c r="O201" s="109">
        <v>0</v>
      </c>
      <c r="P201" s="109">
        <v>0</v>
      </c>
      <c r="Q201" s="109"/>
    </row>
    <row r="202" spans="1:17" x14ac:dyDescent="0.15">
      <c r="A202" s="109">
        <v>201</v>
      </c>
      <c r="B202" s="109" t="s">
        <v>418</v>
      </c>
      <c r="C202" s="109" t="s">
        <v>603</v>
      </c>
      <c r="D202" s="109" t="s">
        <v>376</v>
      </c>
      <c r="E202" s="109" t="s">
        <v>184</v>
      </c>
      <c r="F202" s="109">
        <v>2019</v>
      </c>
      <c r="G202" s="109">
        <v>1</v>
      </c>
      <c r="H202" s="109">
        <v>0</v>
      </c>
      <c r="I202" s="109">
        <v>0</v>
      </c>
      <c r="J202" s="109">
        <v>0</v>
      </c>
      <c r="K202" s="110">
        <v>97</v>
      </c>
      <c r="L202" s="110">
        <v>0</v>
      </c>
      <c r="M202" s="109">
        <v>0</v>
      </c>
      <c r="N202" s="109">
        <v>0</v>
      </c>
      <c r="O202" s="109">
        <v>0</v>
      </c>
      <c r="P202" s="109">
        <v>0</v>
      </c>
      <c r="Q202" s="109"/>
    </row>
    <row r="203" spans="1:17" x14ac:dyDescent="0.15">
      <c r="A203" s="109">
        <v>202</v>
      </c>
      <c r="B203" s="109" t="s">
        <v>429</v>
      </c>
      <c r="C203" s="109" t="s">
        <v>604</v>
      </c>
      <c r="D203" s="109" t="s">
        <v>605</v>
      </c>
      <c r="E203" s="109" t="s">
        <v>236</v>
      </c>
      <c r="F203" s="109">
        <v>2019</v>
      </c>
      <c r="G203" s="109">
        <v>5</v>
      </c>
      <c r="H203" s="109">
        <v>0</v>
      </c>
      <c r="I203" s="109">
        <v>0</v>
      </c>
      <c r="J203" s="109">
        <v>0</v>
      </c>
      <c r="K203" s="110">
        <v>98</v>
      </c>
      <c r="L203" s="110">
        <v>66</v>
      </c>
      <c r="M203" s="109">
        <v>33</v>
      </c>
      <c r="N203" s="109">
        <v>29</v>
      </c>
      <c r="O203" s="109">
        <v>62</v>
      </c>
      <c r="P203" s="109">
        <v>0</v>
      </c>
      <c r="Q203" s="109"/>
    </row>
    <row r="204" spans="1:17" x14ac:dyDescent="0.15">
      <c r="A204" s="109">
        <v>203</v>
      </c>
      <c r="B204" s="109" t="s">
        <v>279</v>
      </c>
      <c r="C204" s="109" t="s">
        <v>280</v>
      </c>
      <c r="D204" s="109" t="s">
        <v>218</v>
      </c>
      <c r="E204" s="109" t="s">
        <v>197</v>
      </c>
      <c r="F204" s="109">
        <v>2019</v>
      </c>
      <c r="G204" s="109">
        <v>3</v>
      </c>
      <c r="H204" s="109">
        <v>0</v>
      </c>
      <c r="I204" s="109">
        <v>0</v>
      </c>
      <c r="J204" s="109">
        <v>0</v>
      </c>
      <c r="K204" s="110">
        <v>100</v>
      </c>
      <c r="L204" s="110">
        <v>82</v>
      </c>
      <c r="M204" s="109">
        <v>78</v>
      </c>
      <c r="N204" s="109">
        <v>0</v>
      </c>
      <c r="O204" s="109">
        <v>0</v>
      </c>
      <c r="P204" s="109">
        <v>0</v>
      </c>
      <c r="Q204" s="109"/>
    </row>
    <row r="205" spans="1:17" x14ac:dyDescent="0.15">
      <c r="A205" s="109">
        <v>204</v>
      </c>
      <c r="B205" s="109" t="s">
        <v>237</v>
      </c>
      <c r="C205" s="109" t="s">
        <v>606</v>
      </c>
      <c r="D205" s="109" t="s">
        <v>226</v>
      </c>
      <c r="E205" s="109" t="s">
        <v>197</v>
      </c>
      <c r="F205" s="109">
        <v>2019</v>
      </c>
      <c r="G205" s="109">
        <v>2</v>
      </c>
      <c r="H205" s="109">
        <v>0</v>
      </c>
      <c r="I205" s="109">
        <v>0</v>
      </c>
      <c r="J205" s="109">
        <v>0</v>
      </c>
      <c r="K205" s="110">
        <v>102</v>
      </c>
      <c r="L205" s="110">
        <v>37</v>
      </c>
      <c r="M205" s="109">
        <v>0</v>
      </c>
      <c r="N205" s="109">
        <v>0</v>
      </c>
      <c r="O205" s="109">
        <v>0</v>
      </c>
      <c r="P205" s="109">
        <v>0</v>
      </c>
      <c r="Q205" s="109"/>
    </row>
    <row r="206" spans="1:17" x14ac:dyDescent="0.15">
      <c r="A206" s="109">
        <v>205</v>
      </c>
      <c r="B206" s="109" t="s">
        <v>607</v>
      </c>
      <c r="C206" s="109" t="s">
        <v>608</v>
      </c>
      <c r="D206" s="109" t="s">
        <v>477</v>
      </c>
      <c r="E206" s="109" t="s">
        <v>609</v>
      </c>
      <c r="F206" s="109">
        <v>2019</v>
      </c>
      <c r="G206" s="109">
        <v>1</v>
      </c>
      <c r="H206" s="109">
        <v>0</v>
      </c>
      <c r="I206" s="109">
        <v>0</v>
      </c>
      <c r="J206" s="109">
        <v>0</v>
      </c>
      <c r="K206" s="110">
        <v>104</v>
      </c>
      <c r="L206" s="110">
        <v>0</v>
      </c>
      <c r="M206" s="109">
        <v>0</v>
      </c>
      <c r="N206" s="109">
        <v>0</v>
      </c>
      <c r="O206" s="109">
        <v>0</v>
      </c>
      <c r="P206" s="109">
        <v>0</v>
      </c>
      <c r="Q206" s="109"/>
    </row>
    <row r="207" spans="1:17" x14ac:dyDescent="0.15">
      <c r="A207" s="109">
        <v>206</v>
      </c>
      <c r="B207" s="109" t="s">
        <v>239</v>
      </c>
      <c r="C207" s="109" t="s">
        <v>610</v>
      </c>
      <c r="D207" s="109" t="s">
        <v>576</v>
      </c>
      <c r="E207" s="109" t="s">
        <v>471</v>
      </c>
      <c r="F207" s="109">
        <v>2019</v>
      </c>
      <c r="G207" s="109">
        <v>1</v>
      </c>
      <c r="H207" s="109">
        <v>0</v>
      </c>
      <c r="I207" s="109">
        <v>0</v>
      </c>
      <c r="J207" s="109">
        <v>0</v>
      </c>
      <c r="K207" s="110">
        <v>107</v>
      </c>
      <c r="L207" s="110">
        <v>0</v>
      </c>
      <c r="M207" s="109">
        <v>0</v>
      </c>
      <c r="N207" s="109">
        <v>0</v>
      </c>
      <c r="O207" s="109">
        <v>0</v>
      </c>
      <c r="P207" s="109">
        <v>0</v>
      </c>
      <c r="Q207" s="109"/>
    </row>
    <row r="208" spans="1:17" x14ac:dyDescent="0.15">
      <c r="A208" s="109">
        <v>207</v>
      </c>
      <c r="B208" s="109" t="s">
        <v>296</v>
      </c>
      <c r="C208" s="109" t="s">
        <v>611</v>
      </c>
      <c r="D208" s="109" t="s">
        <v>278</v>
      </c>
      <c r="E208" s="109" t="s">
        <v>197</v>
      </c>
      <c r="F208" s="109">
        <v>2019</v>
      </c>
      <c r="G208" s="109">
        <v>3</v>
      </c>
      <c r="H208" s="109">
        <v>0</v>
      </c>
      <c r="I208" s="109">
        <v>0</v>
      </c>
      <c r="J208" s="109">
        <v>0</v>
      </c>
      <c r="K208" s="110">
        <v>108</v>
      </c>
      <c r="L208" s="110">
        <v>43</v>
      </c>
      <c r="M208" s="109">
        <v>42</v>
      </c>
      <c r="N208" s="109">
        <v>0</v>
      </c>
      <c r="O208" s="109">
        <v>0</v>
      </c>
      <c r="P208" s="109">
        <v>0</v>
      </c>
      <c r="Q208" s="109"/>
    </row>
    <row r="209" spans="1:17" x14ac:dyDescent="0.15">
      <c r="A209" s="109">
        <v>208</v>
      </c>
      <c r="B209" s="109" t="s">
        <v>467</v>
      </c>
      <c r="C209" s="109" t="s">
        <v>612</v>
      </c>
      <c r="D209" s="109" t="s">
        <v>613</v>
      </c>
      <c r="E209" s="109" t="s">
        <v>184</v>
      </c>
      <c r="F209" s="109">
        <v>2019</v>
      </c>
      <c r="G209" s="109">
        <v>3</v>
      </c>
      <c r="H209" s="109">
        <v>0</v>
      </c>
      <c r="I209" s="109">
        <v>0</v>
      </c>
      <c r="J209" s="109">
        <v>0</v>
      </c>
      <c r="K209" s="110">
        <v>111</v>
      </c>
      <c r="L209" s="110">
        <v>0</v>
      </c>
      <c r="M209" s="109">
        <v>54</v>
      </c>
      <c r="N209" s="109">
        <v>84</v>
      </c>
      <c r="O209" s="109">
        <v>0</v>
      </c>
      <c r="P209" s="109">
        <v>0</v>
      </c>
      <c r="Q209" s="109"/>
    </row>
    <row r="210" spans="1:17" x14ac:dyDescent="0.15">
      <c r="A210" s="109">
        <v>209</v>
      </c>
      <c r="B210" s="109" t="s">
        <v>614</v>
      </c>
      <c r="C210" s="109" t="s">
        <v>615</v>
      </c>
      <c r="D210" s="109" t="s">
        <v>616</v>
      </c>
      <c r="E210" s="109" t="s">
        <v>184</v>
      </c>
      <c r="F210" s="109">
        <v>2019</v>
      </c>
      <c r="G210" s="109">
        <v>1</v>
      </c>
      <c r="H210" s="109">
        <v>0</v>
      </c>
      <c r="I210" s="109">
        <v>0</v>
      </c>
      <c r="J210" s="109">
        <v>0</v>
      </c>
      <c r="K210" s="110">
        <v>113</v>
      </c>
      <c r="L210" s="110">
        <v>0</v>
      </c>
      <c r="M210" s="109">
        <v>0</v>
      </c>
      <c r="N210" s="109">
        <v>0</v>
      </c>
      <c r="O210" s="109">
        <v>0</v>
      </c>
      <c r="P210" s="109">
        <v>0</v>
      </c>
      <c r="Q210" s="109"/>
    </row>
    <row r="211" spans="1:17" x14ac:dyDescent="0.15">
      <c r="A211" s="109">
        <v>210</v>
      </c>
      <c r="B211" s="109" t="s">
        <v>617</v>
      </c>
      <c r="C211" s="109" t="s">
        <v>618</v>
      </c>
      <c r="D211" s="109" t="s">
        <v>619</v>
      </c>
      <c r="E211" s="109" t="s">
        <v>236</v>
      </c>
      <c r="F211" s="109">
        <v>2019</v>
      </c>
      <c r="G211" s="109">
        <v>2</v>
      </c>
      <c r="H211" s="109">
        <v>0</v>
      </c>
      <c r="I211" s="109">
        <v>0</v>
      </c>
      <c r="J211" s="109">
        <v>0</v>
      </c>
      <c r="K211" s="110">
        <v>115</v>
      </c>
      <c r="L211" s="110">
        <v>22</v>
      </c>
      <c r="M211" s="109">
        <v>0</v>
      </c>
      <c r="N211" s="109">
        <v>0</v>
      </c>
      <c r="O211" s="109">
        <v>0</v>
      </c>
      <c r="P211" s="109">
        <v>0</v>
      </c>
      <c r="Q211" s="109"/>
    </row>
    <row r="212" spans="1:17" x14ac:dyDescent="0.15">
      <c r="A212" s="109">
        <v>211</v>
      </c>
      <c r="B212" s="109" t="s">
        <v>620</v>
      </c>
      <c r="C212" s="109" t="s">
        <v>621</v>
      </c>
      <c r="D212" s="109" t="s">
        <v>622</v>
      </c>
      <c r="E212" s="109" t="s">
        <v>197</v>
      </c>
      <c r="F212" s="109">
        <v>2019</v>
      </c>
      <c r="G212" s="109">
        <v>3</v>
      </c>
      <c r="H212" s="109">
        <v>0</v>
      </c>
      <c r="I212" s="109">
        <v>0</v>
      </c>
      <c r="J212" s="109">
        <v>0</v>
      </c>
      <c r="K212" s="110">
        <v>116</v>
      </c>
      <c r="L212" s="110">
        <v>17</v>
      </c>
      <c r="M212" s="109">
        <v>17</v>
      </c>
      <c r="N212" s="109">
        <v>0</v>
      </c>
      <c r="O212" s="109">
        <v>0</v>
      </c>
      <c r="P212" s="109">
        <v>0</v>
      </c>
      <c r="Q212" s="109"/>
    </row>
    <row r="213" spans="1:17" x14ac:dyDescent="0.15">
      <c r="A213" s="109">
        <v>212</v>
      </c>
      <c r="B213" s="109" t="s">
        <v>574</v>
      </c>
      <c r="C213" s="109" t="s">
        <v>623</v>
      </c>
      <c r="D213" s="109" t="s">
        <v>624</v>
      </c>
      <c r="E213" s="109" t="s">
        <v>236</v>
      </c>
      <c r="F213" s="109">
        <v>2019</v>
      </c>
      <c r="G213" s="109">
        <v>1</v>
      </c>
      <c r="H213" s="109">
        <v>0</v>
      </c>
      <c r="I213" s="109">
        <v>0</v>
      </c>
      <c r="J213" s="109">
        <v>0</v>
      </c>
      <c r="K213" s="110">
        <v>117</v>
      </c>
      <c r="L213" s="110">
        <v>0</v>
      </c>
      <c r="M213" s="109">
        <v>0</v>
      </c>
      <c r="N213" s="109">
        <v>0</v>
      </c>
      <c r="O213" s="109">
        <v>0</v>
      </c>
      <c r="P213" s="109">
        <v>0</v>
      </c>
      <c r="Q213" s="109"/>
    </row>
    <row r="214" spans="1:17" x14ac:dyDescent="0.15">
      <c r="A214" s="109">
        <v>213</v>
      </c>
      <c r="B214" s="109" t="s">
        <v>279</v>
      </c>
      <c r="C214" s="109" t="s">
        <v>625</v>
      </c>
      <c r="D214" s="109" t="s">
        <v>626</v>
      </c>
      <c r="E214" s="109" t="s">
        <v>184</v>
      </c>
      <c r="F214" s="109">
        <v>2019</v>
      </c>
      <c r="G214" s="109">
        <v>1</v>
      </c>
      <c r="H214" s="109">
        <v>0</v>
      </c>
      <c r="I214" s="109">
        <v>0</v>
      </c>
      <c r="J214" s="109">
        <v>0</v>
      </c>
      <c r="K214" s="110">
        <v>120</v>
      </c>
      <c r="L214" s="110">
        <v>0</v>
      </c>
      <c r="M214" s="109">
        <v>0</v>
      </c>
      <c r="N214" s="109">
        <v>0</v>
      </c>
      <c r="O214" s="109">
        <v>0</v>
      </c>
      <c r="P214" s="109">
        <v>0</v>
      </c>
      <c r="Q214" s="109"/>
    </row>
    <row r="215" spans="1:17" x14ac:dyDescent="0.15">
      <c r="A215" s="109">
        <v>214</v>
      </c>
      <c r="B215" s="109" t="s">
        <v>627</v>
      </c>
      <c r="C215" s="109" t="s">
        <v>628</v>
      </c>
      <c r="D215" s="109" t="s">
        <v>629</v>
      </c>
      <c r="E215" s="109" t="s">
        <v>487</v>
      </c>
      <c r="F215" s="109">
        <v>2019</v>
      </c>
      <c r="G215" s="109">
        <v>1</v>
      </c>
      <c r="H215" s="109">
        <v>0</v>
      </c>
      <c r="I215" s="109">
        <v>0</v>
      </c>
      <c r="J215" s="109">
        <v>0</v>
      </c>
      <c r="K215" s="110">
        <v>121</v>
      </c>
      <c r="L215" s="110">
        <v>0</v>
      </c>
      <c r="M215" s="109">
        <v>0</v>
      </c>
      <c r="N215" s="109">
        <v>0</v>
      </c>
      <c r="O215" s="109">
        <v>0</v>
      </c>
      <c r="P215" s="109">
        <v>0</v>
      </c>
      <c r="Q215" s="109"/>
    </row>
    <row r="216" spans="1:17" x14ac:dyDescent="0.15">
      <c r="A216" s="109">
        <v>215</v>
      </c>
      <c r="B216" s="109" t="s">
        <v>689</v>
      </c>
      <c r="C216" s="109" t="s">
        <v>690</v>
      </c>
      <c r="D216" s="109" t="s">
        <v>691</v>
      </c>
      <c r="E216" s="109" t="s">
        <v>929</v>
      </c>
      <c r="F216" s="109">
        <v>2020</v>
      </c>
      <c r="G216" s="109">
        <v>2</v>
      </c>
      <c r="H216" s="109">
        <v>0</v>
      </c>
      <c r="I216" s="109">
        <v>0</v>
      </c>
      <c r="J216" s="109">
        <v>0</v>
      </c>
      <c r="K216" s="110">
        <v>0</v>
      </c>
      <c r="L216" s="110">
        <v>3</v>
      </c>
      <c r="M216" s="109">
        <v>40</v>
      </c>
      <c r="N216" s="109">
        <v>0</v>
      </c>
      <c r="O216" s="109">
        <v>0</v>
      </c>
      <c r="P216" s="109">
        <v>0</v>
      </c>
      <c r="Q216" s="109"/>
    </row>
    <row r="217" spans="1:17" x14ac:dyDescent="0.15">
      <c r="A217" s="109">
        <v>216</v>
      </c>
      <c r="B217" s="109" t="s">
        <v>692</v>
      </c>
      <c r="C217" s="109" t="s">
        <v>693</v>
      </c>
      <c r="D217" s="109" t="s">
        <v>694</v>
      </c>
      <c r="E217" s="109" t="s">
        <v>930</v>
      </c>
      <c r="F217" s="109">
        <v>2020</v>
      </c>
      <c r="G217" s="109">
        <v>1</v>
      </c>
      <c r="H217" s="109">
        <v>0</v>
      </c>
      <c r="I217" s="109">
        <v>0</v>
      </c>
      <c r="J217" s="109">
        <v>0</v>
      </c>
      <c r="K217" s="110">
        <v>0</v>
      </c>
      <c r="L217" s="110">
        <v>6</v>
      </c>
      <c r="M217" s="109">
        <v>0</v>
      </c>
      <c r="N217" s="109">
        <v>0</v>
      </c>
      <c r="O217" s="109">
        <v>0</v>
      </c>
      <c r="P217" s="109">
        <v>0</v>
      </c>
      <c r="Q217" s="109"/>
    </row>
    <row r="218" spans="1:17" x14ac:dyDescent="0.15">
      <c r="A218" s="109">
        <v>217</v>
      </c>
      <c r="B218" s="109" t="s">
        <v>549</v>
      </c>
      <c r="C218" s="109" t="s">
        <v>307</v>
      </c>
      <c r="D218" s="109" t="s">
        <v>308</v>
      </c>
      <c r="E218" s="109" t="s">
        <v>197</v>
      </c>
      <c r="F218" s="109">
        <v>2020</v>
      </c>
      <c r="G218" s="109">
        <v>3</v>
      </c>
      <c r="H218" s="109">
        <v>0</v>
      </c>
      <c r="I218" s="109">
        <v>0</v>
      </c>
      <c r="J218" s="109">
        <v>0</v>
      </c>
      <c r="K218" s="110">
        <v>0</v>
      </c>
      <c r="L218" s="110">
        <v>7</v>
      </c>
      <c r="M218" s="109">
        <v>10</v>
      </c>
      <c r="N218" s="109">
        <v>12</v>
      </c>
      <c r="O218" s="109">
        <v>0</v>
      </c>
      <c r="P218" s="109">
        <v>0</v>
      </c>
      <c r="Q218" s="109"/>
    </row>
    <row r="219" spans="1:17" x14ac:dyDescent="0.15">
      <c r="A219" s="109">
        <v>218</v>
      </c>
      <c r="B219" s="109" t="s">
        <v>695</v>
      </c>
      <c r="C219" s="109" t="s">
        <v>696</v>
      </c>
      <c r="D219" s="109" t="s">
        <v>697</v>
      </c>
      <c r="E219" s="109" t="s">
        <v>931</v>
      </c>
      <c r="F219" s="109">
        <v>2020</v>
      </c>
      <c r="G219" s="109">
        <v>1</v>
      </c>
      <c r="H219" s="109">
        <v>0</v>
      </c>
      <c r="I219" s="109">
        <v>0</v>
      </c>
      <c r="J219" s="109">
        <v>0</v>
      </c>
      <c r="K219" s="110">
        <v>0</v>
      </c>
      <c r="L219" s="110">
        <v>10</v>
      </c>
      <c r="M219" s="109">
        <v>0</v>
      </c>
      <c r="N219" s="109">
        <v>0</v>
      </c>
      <c r="O219" s="109">
        <v>75</v>
      </c>
      <c r="P219" s="109">
        <v>0</v>
      </c>
      <c r="Q219" s="109"/>
    </row>
    <row r="220" spans="1:17" x14ac:dyDescent="0.15">
      <c r="A220" s="109">
        <v>219</v>
      </c>
      <c r="B220" s="109" t="s">
        <v>698</v>
      </c>
      <c r="C220" s="109" t="s">
        <v>403</v>
      </c>
      <c r="D220" s="109" t="s">
        <v>404</v>
      </c>
      <c r="E220" s="109" t="s">
        <v>184</v>
      </c>
      <c r="F220" s="109">
        <v>2020</v>
      </c>
      <c r="G220" s="109">
        <v>3</v>
      </c>
      <c r="H220" s="109">
        <v>0</v>
      </c>
      <c r="I220" s="109">
        <v>0</v>
      </c>
      <c r="J220" s="109">
        <v>0</v>
      </c>
      <c r="K220" s="110">
        <v>0</v>
      </c>
      <c r="L220" s="110">
        <v>13</v>
      </c>
      <c r="M220" s="109">
        <v>43</v>
      </c>
      <c r="N220" s="109">
        <v>50</v>
      </c>
      <c r="O220" s="109">
        <v>0</v>
      </c>
      <c r="P220" s="109">
        <v>0</v>
      </c>
      <c r="Q220" s="109"/>
    </row>
    <row r="221" spans="1:17" x14ac:dyDescent="0.15">
      <c r="A221" s="109">
        <v>220</v>
      </c>
      <c r="B221" s="109" t="s">
        <v>630</v>
      </c>
      <c r="C221" s="109" t="s">
        <v>699</v>
      </c>
      <c r="D221" s="109" t="s">
        <v>700</v>
      </c>
      <c r="E221" s="109" t="s">
        <v>930</v>
      </c>
      <c r="F221" s="109">
        <v>2020</v>
      </c>
      <c r="G221" s="109">
        <v>2</v>
      </c>
      <c r="H221" s="109">
        <v>0</v>
      </c>
      <c r="I221" s="109">
        <v>0</v>
      </c>
      <c r="J221" s="109">
        <v>0</v>
      </c>
      <c r="K221" s="110">
        <v>0</v>
      </c>
      <c r="L221" s="110">
        <v>14</v>
      </c>
      <c r="M221" s="109">
        <v>26</v>
      </c>
      <c r="N221" s="109">
        <v>0</v>
      </c>
      <c r="O221" s="109">
        <v>0</v>
      </c>
      <c r="P221" s="109">
        <v>0</v>
      </c>
      <c r="Q221" s="109"/>
    </row>
    <row r="222" spans="1:17" x14ac:dyDescent="0.15">
      <c r="A222" s="109">
        <v>221</v>
      </c>
      <c r="B222" s="109" t="s">
        <v>701</v>
      </c>
      <c r="C222" s="109" t="s">
        <v>702</v>
      </c>
      <c r="D222" s="109" t="s">
        <v>703</v>
      </c>
      <c r="E222" s="109" t="s">
        <v>932</v>
      </c>
      <c r="F222" s="109">
        <v>2020</v>
      </c>
      <c r="G222" s="109">
        <v>3</v>
      </c>
      <c r="H222" s="109">
        <v>0</v>
      </c>
      <c r="I222" s="109">
        <v>0</v>
      </c>
      <c r="J222" s="109">
        <v>0</v>
      </c>
      <c r="K222" s="110">
        <v>0</v>
      </c>
      <c r="L222" s="110">
        <v>16</v>
      </c>
      <c r="M222" s="109">
        <v>35</v>
      </c>
      <c r="N222" s="109">
        <v>41</v>
      </c>
      <c r="O222" s="109">
        <v>0</v>
      </c>
      <c r="P222" s="109">
        <v>0</v>
      </c>
      <c r="Q222" s="109"/>
    </row>
    <row r="223" spans="1:17" x14ac:dyDescent="0.15">
      <c r="A223" s="109">
        <v>222</v>
      </c>
      <c r="B223" s="109" t="s">
        <v>704</v>
      </c>
      <c r="C223" s="109" t="s">
        <v>705</v>
      </c>
      <c r="D223" s="109" t="s">
        <v>706</v>
      </c>
      <c r="E223" s="109" t="s">
        <v>932</v>
      </c>
      <c r="F223" s="109">
        <v>2020</v>
      </c>
      <c r="G223" s="109">
        <v>2</v>
      </c>
      <c r="H223" s="109">
        <v>0</v>
      </c>
      <c r="I223" s="109">
        <v>0</v>
      </c>
      <c r="J223" s="109">
        <v>0</v>
      </c>
      <c r="K223" s="110">
        <v>0</v>
      </c>
      <c r="L223" s="110">
        <v>18</v>
      </c>
      <c r="M223" s="109">
        <v>8</v>
      </c>
      <c r="N223" s="109">
        <v>0</v>
      </c>
      <c r="O223" s="109">
        <v>0</v>
      </c>
      <c r="P223" s="109">
        <v>0</v>
      </c>
      <c r="Q223" s="109"/>
    </row>
    <row r="224" spans="1:17" x14ac:dyDescent="0.15">
      <c r="A224" s="109">
        <v>223</v>
      </c>
      <c r="B224" s="109" t="s">
        <v>707</v>
      </c>
      <c r="C224" s="109" t="s">
        <v>631</v>
      </c>
      <c r="D224" s="109" t="s">
        <v>632</v>
      </c>
      <c r="E224" s="109" t="s">
        <v>197</v>
      </c>
      <c r="F224" s="109">
        <v>2020</v>
      </c>
      <c r="G224" s="109">
        <v>1</v>
      </c>
      <c r="H224" s="109">
        <v>0</v>
      </c>
      <c r="I224" s="109">
        <v>0</v>
      </c>
      <c r="J224" s="109">
        <v>0</v>
      </c>
      <c r="K224" s="110">
        <v>0</v>
      </c>
      <c r="L224" s="110">
        <v>20</v>
      </c>
      <c r="M224" s="109">
        <v>0</v>
      </c>
      <c r="N224" s="109">
        <v>0</v>
      </c>
      <c r="O224" s="109">
        <v>0</v>
      </c>
      <c r="P224" s="109">
        <v>0</v>
      </c>
      <c r="Q224" s="109"/>
    </row>
    <row r="225" spans="1:17" x14ac:dyDescent="0.15">
      <c r="A225" s="109">
        <v>224</v>
      </c>
      <c r="B225" s="109" t="s">
        <v>708</v>
      </c>
      <c r="C225" s="109" t="s">
        <v>550</v>
      </c>
      <c r="D225" s="109" t="s">
        <v>423</v>
      </c>
      <c r="E225" s="109" t="s">
        <v>184</v>
      </c>
      <c r="F225" s="109">
        <v>2020</v>
      </c>
      <c r="G225" s="109">
        <v>3</v>
      </c>
      <c r="H225" s="109">
        <v>0</v>
      </c>
      <c r="I225" s="109">
        <v>0</v>
      </c>
      <c r="J225" s="109">
        <v>0</v>
      </c>
      <c r="K225" s="110">
        <v>0</v>
      </c>
      <c r="L225" s="110">
        <v>24</v>
      </c>
      <c r="M225" s="109">
        <v>2</v>
      </c>
      <c r="N225" s="109">
        <v>8</v>
      </c>
      <c r="O225" s="109">
        <v>0</v>
      </c>
      <c r="P225" s="109">
        <v>0</v>
      </c>
      <c r="Q225" s="109"/>
    </row>
    <row r="226" spans="1:17" x14ac:dyDescent="0.15">
      <c r="A226" s="109">
        <v>225</v>
      </c>
      <c r="B226" s="109" t="s">
        <v>709</v>
      </c>
      <c r="C226" s="109" t="s">
        <v>710</v>
      </c>
      <c r="D226" s="109" t="s">
        <v>711</v>
      </c>
      <c r="E226" s="109" t="s">
        <v>933</v>
      </c>
      <c r="F226" s="109">
        <v>2020</v>
      </c>
      <c r="G226" s="109">
        <v>4</v>
      </c>
      <c r="H226" s="109">
        <v>0</v>
      </c>
      <c r="I226" s="109">
        <v>0</v>
      </c>
      <c r="J226" s="109">
        <v>0</v>
      </c>
      <c r="K226" s="110">
        <v>0</v>
      </c>
      <c r="L226" s="110">
        <v>26</v>
      </c>
      <c r="M226" s="109">
        <v>21</v>
      </c>
      <c r="N226" s="109">
        <v>11</v>
      </c>
      <c r="O226" s="109">
        <v>27</v>
      </c>
      <c r="P226" s="109">
        <v>0</v>
      </c>
      <c r="Q226" s="109"/>
    </row>
    <row r="227" spans="1:17" x14ac:dyDescent="0.15">
      <c r="A227" s="109">
        <v>226</v>
      </c>
      <c r="B227" s="109" t="s">
        <v>712</v>
      </c>
      <c r="C227" s="109" t="s">
        <v>713</v>
      </c>
      <c r="D227" s="109" t="s">
        <v>714</v>
      </c>
      <c r="E227" s="109" t="s">
        <v>934</v>
      </c>
      <c r="F227" s="109">
        <v>2020</v>
      </c>
      <c r="G227" s="109">
        <v>1</v>
      </c>
      <c r="H227" s="109">
        <v>0</v>
      </c>
      <c r="I227" s="109">
        <v>0</v>
      </c>
      <c r="J227" s="109">
        <v>0</v>
      </c>
      <c r="K227" s="110">
        <v>0</v>
      </c>
      <c r="L227" s="110">
        <v>30</v>
      </c>
      <c r="M227" s="109">
        <v>0</v>
      </c>
      <c r="N227" s="109">
        <v>0</v>
      </c>
      <c r="O227" s="109">
        <v>0</v>
      </c>
      <c r="P227" s="109">
        <v>0</v>
      </c>
      <c r="Q227" s="109"/>
    </row>
    <row r="228" spans="1:17" x14ac:dyDescent="0.15">
      <c r="A228" s="109">
        <v>227</v>
      </c>
      <c r="B228" s="109" t="s">
        <v>496</v>
      </c>
      <c r="C228" s="109" t="s">
        <v>715</v>
      </c>
      <c r="D228" s="109" t="s">
        <v>716</v>
      </c>
      <c r="E228" s="109" t="s">
        <v>929</v>
      </c>
      <c r="F228" s="109">
        <v>2020</v>
      </c>
      <c r="G228" s="109">
        <v>1</v>
      </c>
      <c r="H228" s="109">
        <v>0</v>
      </c>
      <c r="I228" s="109">
        <v>0</v>
      </c>
      <c r="J228" s="109">
        <v>0</v>
      </c>
      <c r="K228" s="110">
        <v>0</v>
      </c>
      <c r="L228" s="110">
        <v>32</v>
      </c>
      <c r="M228" s="109">
        <v>0</v>
      </c>
      <c r="N228" s="109">
        <v>0</v>
      </c>
      <c r="O228" s="109">
        <v>0</v>
      </c>
      <c r="P228" s="109">
        <v>0</v>
      </c>
      <c r="Q228" s="109"/>
    </row>
    <row r="229" spans="1:17" x14ac:dyDescent="0.15">
      <c r="A229" s="109">
        <v>228</v>
      </c>
      <c r="B229" s="109" t="s">
        <v>717</v>
      </c>
      <c r="C229" s="109" t="s">
        <v>718</v>
      </c>
      <c r="D229" s="109" t="s">
        <v>697</v>
      </c>
      <c r="E229" s="109" t="s">
        <v>932</v>
      </c>
      <c r="F229" s="109">
        <v>2020</v>
      </c>
      <c r="G229" s="109">
        <v>2</v>
      </c>
      <c r="H229" s="109">
        <v>0</v>
      </c>
      <c r="I229" s="109">
        <v>0</v>
      </c>
      <c r="J229" s="109">
        <v>0</v>
      </c>
      <c r="K229" s="110">
        <v>0</v>
      </c>
      <c r="L229" s="110">
        <v>41</v>
      </c>
      <c r="M229" s="109">
        <v>14</v>
      </c>
      <c r="N229" s="109">
        <v>0</v>
      </c>
      <c r="O229" s="109">
        <v>0</v>
      </c>
      <c r="P229" s="109">
        <v>0</v>
      </c>
      <c r="Q229" s="109"/>
    </row>
    <row r="230" spans="1:17" x14ac:dyDescent="0.15">
      <c r="A230" s="109">
        <v>229</v>
      </c>
      <c r="B230" s="109" t="s">
        <v>371</v>
      </c>
      <c r="C230" s="109" t="s">
        <v>372</v>
      </c>
      <c r="D230" s="109" t="s">
        <v>373</v>
      </c>
      <c r="E230" s="109" t="s">
        <v>197</v>
      </c>
      <c r="F230" s="109">
        <v>2017</v>
      </c>
      <c r="G230" s="109">
        <v>2</v>
      </c>
      <c r="H230" s="109">
        <v>0</v>
      </c>
      <c r="I230" s="109">
        <v>0</v>
      </c>
      <c r="J230" s="109">
        <v>0</v>
      </c>
      <c r="K230" s="109">
        <v>0</v>
      </c>
      <c r="L230" s="110">
        <v>42</v>
      </c>
      <c r="M230" s="109">
        <v>12</v>
      </c>
      <c r="N230" s="109">
        <v>0</v>
      </c>
      <c r="O230" s="109">
        <v>0</v>
      </c>
      <c r="P230" s="109">
        <v>0</v>
      </c>
      <c r="Q230" s="109"/>
    </row>
    <row r="231" spans="1:17" x14ac:dyDescent="0.15">
      <c r="A231" s="109">
        <v>230</v>
      </c>
      <c r="B231" s="109" t="s">
        <v>719</v>
      </c>
      <c r="C231" s="109" t="s">
        <v>720</v>
      </c>
      <c r="D231" s="109" t="s">
        <v>721</v>
      </c>
      <c r="E231" s="109" t="s">
        <v>932</v>
      </c>
      <c r="F231" s="109">
        <v>2020</v>
      </c>
      <c r="G231" s="109">
        <v>2</v>
      </c>
      <c r="H231" s="109">
        <v>0</v>
      </c>
      <c r="I231" s="109">
        <v>0</v>
      </c>
      <c r="J231" s="109">
        <v>0</v>
      </c>
      <c r="K231" s="110">
        <v>0</v>
      </c>
      <c r="L231" s="110">
        <v>44</v>
      </c>
      <c r="M231" s="109">
        <v>36</v>
      </c>
      <c r="N231" s="109">
        <v>0</v>
      </c>
      <c r="O231" s="109">
        <v>0</v>
      </c>
      <c r="P231" s="109">
        <v>0</v>
      </c>
      <c r="Q231" s="109"/>
    </row>
    <row r="232" spans="1:17" x14ac:dyDescent="0.15">
      <c r="A232" s="109">
        <v>231</v>
      </c>
      <c r="B232" s="109" t="s">
        <v>722</v>
      </c>
      <c r="C232" s="109" t="s">
        <v>723</v>
      </c>
      <c r="D232" s="109" t="s">
        <v>724</v>
      </c>
      <c r="E232" s="109" t="s">
        <v>935</v>
      </c>
      <c r="F232" s="109">
        <v>2020</v>
      </c>
      <c r="G232" s="109">
        <v>3</v>
      </c>
      <c r="H232" s="109">
        <v>0</v>
      </c>
      <c r="I232" s="109">
        <v>0</v>
      </c>
      <c r="J232" s="109">
        <v>0</v>
      </c>
      <c r="K232" s="110">
        <v>0</v>
      </c>
      <c r="L232" s="110">
        <v>46</v>
      </c>
      <c r="M232" s="109">
        <v>49</v>
      </c>
      <c r="N232" s="109">
        <v>54</v>
      </c>
      <c r="O232" s="109">
        <v>0</v>
      </c>
      <c r="P232" s="109">
        <v>0</v>
      </c>
      <c r="Q232" s="109"/>
    </row>
    <row r="233" spans="1:17" x14ac:dyDescent="0.15">
      <c r="A233" s="109">
        <v>232</v>
      </c>
      <c r="B233" s="109" t="s">
        <v>633</v>
      </c>
      <c r="C233" s="109" t="s">
        <v>634</v>
      </c>
      <c r="D233" s="109" t="s">
        <v>392</v>
      </c>
      <c r="E233" s="109" t="s">
        <v>635</v>
      </c>
      <c r="F233" s="109">
        <v>2020</v>
      </c>
      <c r="G233" s="109">
        <v>4</v>
      </c>
      <c r="H233" s="109">
        <v>0</v>
      </c>
      <c r="I233" s="109">
        <v>0</v>
      </c>
      <c r="J233" s="109">
        <v>0</v>
      </c>
      <c r="K233" s="110">
        <v>0</v>
      </c>
      <c r="L233" s="110">
        <v>47</v>
      </c>
      <c r="M233" s="109">
        <v>45</v>
      </c>
      <c r="N233" s="109">
        <v>47</v>
      </c>
      <c r="O233" s="109">
        <v>25</v>
      </c>
      <c r="P233" s="109">
        <v>0</v>
      </c>
      <c r="Q233" s="109" t="s">
        <v>962</v>
      </c>
    </row>
    <row r="234" spans="1:17" x14ac:dyDescent="0.15">
      <c r="A234" s="109">
        <v>233</v>
      </c>
      <c r="B234" s="109" t="s">
        <v>636</v>
      </c>
      <c r="C234" s="109" t="s">
        <v>634</v>
      </c>
      <c r="D234" s="109" t="s">
        <v>392</v>
      </c>
      <c r="E234" s="109" t="s">
        <v>635</v>
      </c>
      <c r="F234" s="109">
        <v>2020</v>
      </c>
      <c r="G234" s="109">
        <v>4</v>
      </c>
      <c r="H234" s="109">
        <v>0</v>
      </c>
      <c r="I234" s="109">
        <v>0</v>
      </c>
      <c r="J234" s="109">
        <v>0</v>
      </c>
      <c r="K234" s="110">
        <v>0</v>
      </c>
      <c r="L234" s="110">
        <v>48</v>
      </c>
      <c r="M234" s="109">
        <v>59</v>
      </c>
      <c r="N234" s="109">
        <v>39</v>
      </c>
      <c r="O234" s="109">
        <v>44</v>
      </c>
      <c r="P234" s="109">
        <v>0</v>
      </c>
      <c r="Q234" s="109" t="s">
        <v>962</v>
      </c>
    </row>
    <row r="235" spans="1:17" x14ac:dyDescent="0.15">
      <c r="A235" s="109">
        <v>234</v>
      </c>
      <c r="B235" s="109" t="s">
        <v>725</v>
      </c>
      <c r="C235" s="109" t="s">
        <v>726</v>
      </c>
      <c r="D235" s="109" t="s">
        <v>727</v>
      </c>
      <c r="E235" s="109" t="s">
        <v>932</v>
      </c>
      <c r="F235" s="109">
        <v>2020</v>
      </c>
      <c r="G235" s="109">
        <v>1</v>
      </c>
      <c r="H235" s="109">
        <v>0</v>
      </c>
      <c r="I235" s="109">
        <v>0</v>
      </c>
      <c r="J235" s="109">
        <v>0</v>
      </c>
      <c r="K235" s="110">
        <v>0</v>
      </c>
      <c r="L235" s="110">
        <v>51</v>
      </c>
      <c r="M235" s="109">
        <v>0</v>
      </c>
      <c r="N235" s="109">
        <v>0</v>
      </c>
      <c r="O235" s="109">
        <v>0</v>
      </c>
      <c r="P235" s="109">
        <v>0</v>
      </c>
      <c r="Q235" s="109"/>
    </row>
    <row r="236" spans="1:17" x14ac:dyDescent="0.15">
      <c r="A236" s="109">
        <v>235</v>
      </c>
      <c r="B236" s="109" t="s">
        <v>728</v>
      </c>
      <c r="C236" s="109" t="s">
        <v>729</v>
      </c>
      <c r="D236" s="109" t="s">
        <v>730</v>
      </c>
      <c r="E236" s="109" t="s">
        <v>936</v>
      </c>
      <c r="F236" s="109">
        <v>2020</v>
      </c>
      <c r="G236" s="109">
        <v>3</v>
      </c>
      <c r="H236" s="109">
        <v>0</v>
      </c>
      <c r="I236" s="109">
        <v>0</v>
      </c>
      <c r="J236" s="109">
        <v>0</v>
      </c>
      <c r="K236" s="110">
        <v>0</v>
      </c>
      <c r="L236" s="110">
        <v>52</v>
      </c>
      <c r="M236" s="109">
        <v>62</v>
      </c>
      <c r="N236" s="109">
        <v>45</v>
      </c>
      <c r="O236" s="109">
        <v>0</v>
      </c>
      <c r="P236" s="109">
        <v>0</v>
      </c>
      <c r="Q236" s="109"/>
    </row>
    <row r="237" spans="1:17" x14ac:dyDescent="0.15">
      <c r="A237" s="109">
        <v>236</v>
      </c>
      <c r="B237" s="109" t="s">
        <v>637</v>
      </c>
      <c r="C237" s="109" t="s">
        <v>271</v>
      </c>
      <c r="D237" s="109" t="s">
        <v>622</v>
      </c>
      <c r="E237" s="109" t="s">
        <v>937</v>
      </c>
      <c r="F237" s="109">
        <v>2020</v>
      </c>
      <c r="G237" s="109">
        <v>2</v>
      </c>
      <c r="H237" s="109">
        <v>0</v>
      </c>
      <c r="I237" s="109">
        <v>0</v>
      </c>
      <c r="J237" s="109">
        <v>0</v>
      </c>
      <c r="K237" s="110">
        <v>0</v>
      </c>
      <c r="L237" s="110">
        <v>53</v>
      </c>
      <c r="M237" s="109">
        <v>28</v>
      </c>
      <c r="N237" s="109">
        <v>0</v>
      </c>
      <c r="O237" s="109">
        <v>0</v>
      </c>
      <c r="P237" s="109">
        <v>0</v>
      </c>
      <c r="Q237" s="109"/>
    </row>
    <row r="238" spans="1:17" x14ac:dyDescent="0.15">
      <c r="A238" s="109">
        <v>237</v>
      </c>
      <c r="B238" s="109" t="s">
        <v>638</v>
      </c>
      <c r="C238" s="109" t="s">
        <v>731</v>
      </c>
      <c r="D238" s="109" t="s">
        <v>732</v>
      </c>
      <c r="E238" s="109" t="s">
        <v>930</v>
      </c>
      <c r="F238" s="109">
        <v>2020</v>
      </c>
      <c r="G238" s="109">
        <v>3</v>
      </c>
      <c r="H238" s="109">
        <v>0</v>
      </c>
      <c r="I238" s="109">
        <v>0</v>
      </c>
      <c r="J238" s="109">
        <v>0</v>
      </c>
      <c r="K238" s="110">
        <v>0</v>
      </c>
      <c r="L238" s="110">
        <v>60</v>
      </c>
      <c r="M238" s="109">
        <v>29</v>
      </c>
      <c r="N238" s="109">
        <v>21</v>
      </c>
      <c r="O238" s="109">
        <v>0</v>
      </c>
      <c r="P238" s="109">
        <v>0</v>
      </c>
      <c r="Q238" s="109"/>
    </row>
    <row r="239" spans="1:17" x14ac:dyDescent="0.15">
      <c r="A239" s="109">
        <v>238</v>
      </c>
      <c r="B239" s="109" t="s">
        <v>733</v>
      </c>
      <c r="C239" s="109" t="s">
        <v>734</v>
      </c>
      <c r="D239" s="109" t="s">
        <v>735</v>
      </c>
      <c r="E239" s="109" t="s">
        <v>929</v>
      </c>
      <c r="F239" s="109">
        <v>2020</v>
      </c>
      <c r="G239" s="109">
        <v>2</v>
      </c>
      <c r="H239" s="109">
        <v>0</v>
      </c>
      <c r="I239" s="109">
        <v>0</v>
      </c>
      <c r="J239" s="109">
        <v>0</v>
      </c>
      <c r="K239" s="110">
        <v>0</v>
      </c>
      <c r="L239" s="110">
        <v>61</v>
      </c>
      <c r="M239" s="109">
        <v>7</v>
      </c>
      <c r="N239" s="109">
        <v>0</v>
      </c>
      <c r="O239" s="109">
        <v>0</v>
      </c>
      <c r="P239" s="109">
        <v>0</v>
      </c>
      <c r="Q239" s="109"/>
    </row>
    <row r="240" spans="1:17" x14ac:dyDescent="0.15">
      <c r="A240" s="109">
        <v>239</v>
      </c>
      <c r="B240" s="109" t="s">
        <v>736</v>
      </c>
      <c r="C240" s="109" t="s">
        <v>737</v>
      </c>
      <c r="D240" s="109" t="s">
        <v>738</v>
      </c>
      <c r="E240" s="109" t="s">
        <v>938</v>
      </c>
      <c r="F240" s="109">
        <v>2020</v>
      </c>
      <c r="G240" s="109">
        <v>1</v>
      </c>
      <c r="H240" s="109">
        <v>0</v>
      </c>
      <c r="I240" s="109">
        <v>0</v>
      </c>
      <c r="J240" s="109">
        <v>0</v>
      </c>
      <c r="K240" s="110">
        <v>0</v>
      </c>
      <c r="L240" s="110">
        <v>62</v>
      </c>
      <c r="M240" s="109">
        <v>0</v>
      </c>
      <c r="N240" s="109">
        <v>0</v>
      </c>
      <c r="O240" s="109">
        <v>0</v>
      </c>
      <c r="P240" s="109">
        <v>0</v>
      </c>
      <c r="Q240" s="109"/>
    </row>
    <row r="241" spans="1:17" x14ac:dyDescent="0.15">
      <c r="A241" s="109">
        <v>240</v>
      </c>
      <c r="B241" s="109" t="s">
        <v>639</v>
      </c>
      <c r="C241" s="109" t="s">
        <v>640</v>
      </c>
      <c r="D241" s="109" t="s">
        <v>697</v>
      </c>
      <c r="E241" s="109" t="s">
        <v>931</v>
      </c>
      <c r="F241" s="109">
        <v>2020</v>
      </c>
      <c r="G241" s="109">
        <v>1</v>
      </c>
      <c r="H241" s="109">
        <v>0</v>
      </c>
      <c r="I241" s="109">
        <v>0</v>
      </c>
      <c r="J241" s="109">
        <v>0</v>
      </c>
      <c r="K241" s="110">
        <v>0</v>
      </c>
      <c r="L241" s="110">
        <v>63</v>
      </c>
      <c r="M241" s="109">
        <v>0</v>
      </c>
      <c r="N241" s="109">
        <v>0</v>
      </c>
      <c r="O241" s="109">
        <v>0</v>
      </c>
      <c r="P241" s="109">
        <v>0</v>
      </c>
      <c r="Q241" s="109"/>
    </row>
    <row r="242" spans="1:17" x14ac:dyDescent="0.15">
      <c r="A242" s="109">
        <v>241</v>
      </c>
      <c r="B242" s="109" t="s">
        <v>739</v>
      </c>
      <c r="C242" s="109" t="s">
        <v>740</v>
      </c>
      <c r="D242" s="109" t="s">
        <v>741</v>
      </c>
      <c r="E242" s="109" t="s">
        <v>935</v>
      </c>
      <c r="F242" s="109">
        <v>2020</v>
      </c>
      <c r="G242" s="109">
        <v>1</v>
      </c>
      <c r="H242" s="109">
        <v>0</v>
      </c>
      <c r="I242" s="109">
        <v>0</v>
      </c>
      <c r="J242" s="109">
        <v>0</v>
      </c>
      <c r="K242" s="110">
        <v>0</v>
      </c>
      <c r="L242" s="110">
        <v>65</v>
      </c>
      <c r="M242" s="109">
        <v>0</v>
      </c>
      <c r="N242" s="109">
        <v>0</v>
      </c>
      <c r="O242" s="109">
        <v>0</v>
      </c>
      <c r="P242" s="109">
        <v>0</v>
      </c>
      <c r="Q242" s="109"/>
    </row>
    <row r="243" spans="1:17" x14ac:dyDescent="0.15">
      <c r="A243" s="109">
        <v>242</v>
      </c>
      <c r="B243" s="109" t="s">
        <v>742</v>
      </c>
      <c r="C243" s="109" t="s">
        <v>743</v>
      </c>
      <c r="D243" s="109" t="s">
        <v>744</v>
      </c>
      <c r="E243" s="109" t="s">
        <v>932</v>
      </c>
      <c r="F243" s="109">
        <v>2020</v>
      </c>
      <c r="G243" s="109">
        <v>2</v>
      </c>
      <c r="H243" s="109">
        <v>0</v>
      </c>
      <c r="I243" s="109">
        <v>0</v>
      </c>
      <c r="J243" s="109">
        <v>0</v>
      </c>
      <c r="K243" s="110">
        <v>0</v>
      </c>
      <c r="L243" s="110">
        <v>67</v>
      </c>
      <c r="M243" s="109">
        <v>32</v>
      </c>
      <c r="N243" s="109">
        <v>0</v>
      </c>
      <c r="O243" s="109">
        <v>0</v>
      </c>
      <c r="P243" s="109">
        <v>0</v>
      </c>
      <c r="Q243" s="109"/>
    </row>
    <row r="244" spans="1:17" x14ac:dyDescent="0.15">
      <c r="A244" s="109">
        <v>243</v>
      </c>
      <c r="B244" s="109" t="s">
        <v>745</v>
      </c>
      <c r="C244" s="109" t="s">
        <v>746</v>
      </c>
      <c r="D244" s="109" t="s">
        <v>641</v>
      </c>
      <c r="E244" s="109" t="s">
        <v>932</v>
      </c>
      <c r="F244" s="109">
        <v>2020</v>
      </c>
      <c r="G244" s="109">
        <v>1</v>
      </c>
      <c r="H244" s="109">
        <v>0</v>
      </c>
      <c r="I244" s="109">
        <v>0</v>
      </c>
      <c r="J244" s="109">
        <v>0</v>
      </c>
      <c r="K244" s="110">
        <v>0</v>
      </c>
      <c r="L244" s="110">
        <v>68</v>
      </c>
      <c r="M244" s="109">
        <v>0</v>
      </c>
      <c r="N244" s="109">
        <v>0</v>
      </c>
      <c r="O244" s="109">
        <v>0</v>
      </c>
      <c r="P244" s="109">
        <v>0</v>
      </c>
      <c r="Q244" s="109"/>
    </row>
    <row r="245" spans="1:17" x14ac:dyDescent="0.15">
      <c r="A245" s="109">
        <v>244</v>
      </c>
      <c r="B245" s="109" t="s">
        <v>747</v>
      </c>
      <c r="C245" s="109" t="s">
        <v>748</v>
      </c>
      <c r="D245" s="109" t="s">
        <v>749</v>
      </c>
      <c r="E245" s="109" t="s">
        <v>935</v>
      </c>
      <c r="F245" s="109">
        <v>2020</v>
      </c>
      <c r="G245" s="109">
        <v>2</v>
      </c>
      <c r="H245" s="109">
        <v>0</v>
      </c>
      <c r="I245" s="109">
        <v>0</v>
      </c>
      <c r="J245" s="109">
        <v>0</v>
      </c>
      <c r="K245" s="110">
        <v>0</v>
      </c>
      <c r="L245" s="110">
        <v>69</v>
      </c>
      <c r="M245" s="109">
        <v>60</v>
      </c>
      <c r="N245" s="109">
        <v>0</v>
      </c>
      <c r="O245" s="109">
        <v>0</v>
      </c>
      <c r="P245" s="109">
        <v>0</v>
      </c>
      <c r="Q245" s="109"/>
    </row>
    <row r="246" spans="1:17" x14ac:dyDescent="0.15">
      <c r="A246" s="109">
        <v>245</v>
      </c>
      <c r="B246" s="109" t="s">
        <v>750</v>
      </c>
      <c r="C246" s="109" t="s">
        <v>751</v>
      </c>
      <c r="D246" s="109" t="s">
        <v>752</v>
      </c>
      <c r="E246" s="109" t="s">
        <v>932</v>
      </c>
      <c r="F246" s="109">
        <v>2020</v>
      </c>
      <c r="G246" s="109">
        <v>2</v>
      </c>
      <c r="H246" s="109">
        <v>0</v>
      </c>
      <c r="I246" s="109">
        <v>0</v>
      </c>
      <c r="J246" s="109">
        <v>0</v>
      </c>
      <c r="K246" s="110">
        <v>0</v>
      </c>
      <c r="L246" s="110">
        <v>70</v>
      </c>
      <c r="M246" s="109">
        <v>0</v>
      </c>
      <c r="N246" s="109">
        <v>0</v>
      </c>
      <c r="O246" s="109">
        <v>79</v>
      </c>
      <c r="P246" s="109">
        <v>0</v>
      </c>
      <c r="Q246" s="109"/>
    </row>
    <row r="247" spans="1:17" x14ac:dyDescent="0.15">
      <c r="A247" s="109">
        <v>246</v>
      </c>
      <c r="B247" s="109" t="s">
        <v>753</v>
      </c>
      <c r="C247" s="109" t="s">
        <v>754</v>
      </c>
      <c r="D247" s="109" t="s">
        <v>755</v>
      </c>
      <c r="E247" s="109" t="s">
        <v>939</v>
      </c>
      <c r="F247" s="109">
        <v>2020</v>
      </c>
      <c r="G247" s="109">
        <v>3</v>
      </c>
      <c r="H247" s="109">
        <v>0</v>
      </c>
      <c r="I247" s="109">
        <v>0</v>
      </c>
      <c r="J247" s="109">
        <v>0</v>
      </c>
      <c r="K247" s="110">
        <v>0</v>
      </c>
      <c r="L247" s="110">
        <v>71</v>
      </c>
      <c r="M247" s="109">
        <v>27</v>
      </c>
      <c r="N247" s="109">
        <v>80</v>
      </c>
      <c r="O247" s="109">
        <v>0</v>
      </c>
      <c r="P247" s="109">
        <v>0</v>
      </c>
      <c r="Q247" s="109"/>
    </row>
    <row r="248" spans="1:17" x14ac:dyDescent="0.15">
      <c r="A248" s="109">
        <v>247</v>
      </c>
      <c r="B248" s="109" t="s">
        <v>756</v>
      </c>
      <c r="C248" s="109" t="s">
        <v>723</v>
      </c>
      <c r="D248" s="109" t="s">
        <v>724</v>
      </c>
      <c r="E248" s="109" t="s">
        <v>935</v>
      </c>
      <c r="F248" s="109">
        <v>2020</v>
      </c>
      <c r="G248" s="109">
        <v>4</v>
      </c>
      <c r="H248" s="109">
        <v>0</v>
      </c>
      <c r="I248" s="109">
        <v>0</v>
      </c>
      <c r="J248" s="109">
        <v>0</v>
      </c>
      <c r="K248" s="110">
        <v>0</v>
      </c>
      <c r="L248" s="110">
        <v>73</v>
      </c>
      <c r="M248" s="109">
        <v>3</v>
      </c>
      <c r="N248" s="109">
        <v>5</v>
      </c>
      <c r="O248" s="109">
        <v>10</v>
      </c>
      <c r="P248" s="109">
        <v>0</v>
      </c>
      <c r="Q248" s="109"/>
    </row>
    <row r="249" spans="1:17" x14ac:dyDescent="0.15">
      <c r="A249" s="109">
        <v>248</v>
      </c>
      <c r="B249" s="109" t="s">
        <v>231</v>
      </c>
      <c r="C249" s="109" t="s">
        <v>642</v>
      </c>
      <c r="D249" s="109" t="s">
        <v>643</v>
      </c>
      <c r="E249" s="109" t="s">
        <v>930</v>
      </c>
      <c r="F249" s="109">
        <v>2020</v>
      </c>
      <c r="G249" s="109">
        <v>3</v>
      </c>
      <c r="H249" s="109">
        <v>0</v>
      </c>
      <c r="I249" s="109">
        <v>0</v>
      </c>
      <c r="J249" s="109">
        <v>0</v>
      </c>
      <c r="K249" s="110">
        <v>0</v>
      </c>
      <c r="L249" s="110">
        <v>74</v>
      </c>
      <c r="M249" s="109">
        <v>0</v>
      </c>
      <c r="N249" s="109">
        <v>74</v>
      </c>
      <c r="O249" s="109">
        <v>54</v>
      </c>
      <c r="P249" s="109">
        <v>0</v>
      </c>
      <c r="Q249" s="109"/>
    </row>
    <row r="250" spans="1:17" x14ac:dyDescent="0.15">
      <c r="A250" s="109">
        <v>249</v>
      </c>
      <c r="B250" s="109" t="s">
        <v>757</v>
      </c>
      <c r="C250" s="109" t="s">
        <v>758</v>
      </c>
      <c r="D250" s="109" t="s">
        <v>759</v>
      </c>
      <c r="E250" s="109" t="s">
        <v>940</v>
      </c>
      <c r="F250" s="109">
        <v>2020</v>
      </c>
      <c r="G250" s="109">
        <v>1</v>
      </c>
      <c r="H250" s="109">
        <v>0</v>
      </c>
      <c r="I250" s="109">
        <v>0</v>
      </c>
      <c r="J250" s="109">
        <v>0</v>
      </c>
      <c r="K250" s="110">
        <v>0</v>
      </c>
      <c r="L250" s="110">
        <v>75</v>
      </c>
      <c r="M250" s="109">
        <v>0</v>
      </c>
      <c r="N250" s="109">
        <v>0</v>
      </c>
      <c r="O250" s="109">
        <v>0</v>
      </c>
      <c r="P250" s="109">
        <v>0</v>
      </c>
      <c r="Q250" s="109"/>
    </row>
    <row r="251" spans="1:17" x14ac:dyDescent="0.15">
      <c r="A251" s="109">
        <v>250</v>
      </c>
      <c r="B251" s="109" t="s">
        <v>760</v>
      </c>
      <c r="C251" s="109" t="s">
        <v>644</v>
      </c>
      <c r="D251" s="109" t="s">
        <v>645</v>
      </c>
      <c r="E251" s="109" t="s">
        <v>930</v>
      </c>
      <c r="F251" s="109">
        <v>2020</v>
      </c>
      <c r="G251" s="109">
        <v>1</v>
      </c>
      <c r="H251" s="109">
        <v>0</v>
      </c>
      <c r="I251" s="109">
        <v>0</v>
      </c>
      <c r="J251" s="109">
        <v>0</v>
      </c>
      <c r="K251" s="110">
        <v>0</v>
      </c>
      <c r="L251" s="110">
        <v>76</v>
      </c>
      <c r="M251" s="109">
        <v>0</v>
      </c>
      <c r="N251" s="109">
        <v>0</v>
      </c>
      <c r="O251" s="109">
        <v>0</v>
      </c>
      <c r="P251" s="109">
        <v>0</v>
      </c>
      <c r="Q251" s="109"/>
    </row>
    <row r="252" spans="1:17" x14ac:dyDescent="0.15">
      <c r="A252" s="109">
        <v>251</v>
      </c>
      <c r="B252" s="109" t="s">
        <v>761</v>
      </c>
      <c r="C252" s="109" t="s">
        <v>762</v>
      </c>
      <c r="D252" s="109" t="s">
        <v>744</v>
      </c>
      <c r="E252" s="109" t="s">
        <v>930</v>
      </c>
      <c r="F252" s="109">
        <v>2020</v>
      </c>
      <c r="G252" s="109">
        <v>2</v>
      </c>
      <c r="H252" s="109">
        <v>0</v>
      </c>
      <c r="I252" s="109">
        <v>0</v>
      </c>
      <c r="J252" s="109">
        <v>0</v>
      </c>
      <c r="K252" s="110">
        <v>0</v>
      </c>
      <c r="L252" s="110">
        <v>77</v>
      </c>
      <c r="M252" s="109">
        <v>30</v>
      </c>
      <c r="N252" s="109">
        <v>0</v>
      </c>
      <c r="O252" s="109">
        <v>0</v>
      </c>
      <c r="P252" s="109">
        <v>0</v>
      </c>
      <c r="Q252" s="109"/>
    </row>
    <row r="253" spans="1:17" x14ac:dyDescent="0.15">
      <c r="A253" s="109">
        <v>252</v>
      </c>
      <c r="B253" s="109" t="s">
        <v>763</v>
      </c>
      <c r="C253" s="109" t="s">
        <v>764</v>
      </c>
      <c r="D253" s="109" t="s">
        <v>765</v>
      </c>
      <c r="E253" s="110" t="s">
        <v>941</v>
      </c>
      <c r="F253" s="109">
        <v>2020</v>
      </c>
      <c r="G253" s="109">
        <v>1</v>
      </c>
      <c r="H253" s="109">
        <v>0</v>
      </c>
      <c r="I253" s="109">
        <v>0</v>
      </c>
      <c r="J253" s="109">
        <v>0</v>
      </c>
      <c r="K253" s="110">
        <v>0</v>
      </c>
      <c r="L253" s="110">
        <v>78</v>
      </c>
      <c r="M253" s="109">
        <v>0</v>
      </c>
      <c r="N253" s="109">
        <v>0</v>
      </c>
      <c r="O253" s="109">
        <v>0</v>
      </c>
      <c r="P253" s="109">
        <v>0</v>
      </c>
      <c r="Q253" s="109"/>
    </row>
    <row r="254" spans="1:17" x14ac:dyDescent="0.15">
      <c r="A254" s="109">
        <v>253</v>
      </c>
      <c r="B254" s="109" t="s">
        <v>369</v>
      </c>
      <c r="C254" s="109" t="s">
        <v>646</v>
      </c>
      <c r="D254" s="109" t="s">
        <v>766</v>
      </c>
      <c r="E254" s="109" t="s">
        <v>942</v>
      </c>
      <c r="F254" s="109">
        <v>2020</v>
      </c>
      <c r="G254" s="109">
        <v>2</v>
      </c>
      <c r="H254" s="109">
        <v>0</v>
      </c>
      <c r="I254" s="109">
        <v>0</v>
      </c>
      <c r="J254" s="109">
        <v>0</v>
      </c>
      <c r="K254" s="110">
        <v>0</v>
      </c>
      <c r="L254" s="110">
        <v>79</v>
      </c>
      <c r="M254" s="109">
        <v>23</v>
      </c>
      <c r="N254" s="109">
        <v>0</v>
      </c>
      <c r="O254" s="109">
        <v>0</v>
      </c>
      <c r="P254" s="109">
        <v>0</v>
      </c>
      <c r="Q254" s="109"/>
    </row>
    <row r="255" spans="1:17" x14ac:dyDescent="0.15">
      <c r="A255" s="109">
        <v>254</v>
      </c>
      <c r="B255" s="109" t="s">
        <v>647</v>
      </c>
      <c r="C255" s="109" t="s">
        <v>280</v>
      </c>
      <c r="D255" s="109" t="s">
        <v>218</v>
      </c>
      <c r="E255" s="109" t="s">
        <v>930</v>
      </c>
      <c r="F255" s="109">
        <v>2020</v>
      </c>
      <c r="G255" s="109">
        <v>2</v>
      </c>
      <c r="H255" s="109">
        <v>0</v>
      </c>
      <c r="I255" s="109">
        <v>0</v>
      </c>
      <c r="J255" s="109">
        <v>0</v>
      </c>
      <c r="K255" s="110">
        <v>0</v>
      </c>
      <c r="L255" s="110">
        <v>80</v>
      </c>
      <c r="M255" s="109">
        <v>75</v>
      </c>
      <c r="N255" s="109">
        <v>0</v>
      </c>
      <c r="O255" s="109">
        <v>0</v>
      </c>
      <c r="P255" s="109">
        <v>0</v>
      </c>
      <c r="Q255" s="109"/>
    </row>
    <row r="256" spans="1:17" x14ac:dyDescent="0.15">
      <c r="A256" s="109">
        <v>255</v>
      </c>
      <c r="B256" s="109" t="s">
        <v>767</v>
      </c>
      <c r="C256" s="109" t="s">
        <v>768</v>
      </c>
      <c r="D256" s="109" t="s">
        <v>769</v>
      </c>
      <c r="E256" s="109" t="s">
        <v>940</v>
      </c>
      <c r="F256" s="109">
        <v>2020</v>
      </c>
      <c r="G256" s="109">
        <v>1</v>
      </c>
      <c r="H256" s="109">
        <v>0</v>
      </c>
      <c r="I256" s="109">
        <v>0</v>
      </c>
      <c r="J256" s="109">
        <v>0</v>
      </c>
      <c r="K256" s="110">
        <v>0</v>
      </c>
      <c r="L256" s="110">
        <v>81</v>
      </c>
      <c r="M256" s="109">
        <v>0</v>
      </c>
      <c r="N256" s="109">
        <v>0</v>
      </c>
      <c r="O256" s="109">
        <v>0</v>
      </c>
      <c r="P256" s="109">
        <v>0</v>
      </c>
      <c r="Q256" s="109"/>
    </row>
    <row r="257" spans="1:17" x14ac:dyDescent="0.15">
      <c r="A257" s="109">
        <v>256</v>
      </c>
      <c r="B257" s="109" t="s">
        <v>770</v>
      </c>
      <c r="C257" s="109" t="s">
        <v>648</v>
      </c>
      <c r="D257" s="109" t="s">
        <v>771</v>
      </c>
      <c r="E257" s="109" t="s">
        <v>932</v>
      </c>
      <c r="F257" s="109">
        <v>2020</v>
      </c>
      <c r="G257" s="109">
        <v>4</v>
      </c>
      <c r="H257" s="109">
        <v>0</v>
      </c>
      <c r="I257" s="109">
        <v>0</v>
      </c>
      <c r="J257" s="109">
        <v>0</v>
      </c>
      <c r="K257" s="110">
        <v>0</v>
      </c>
      <c r="L257" s="110">
        <v>83</v>
      </c>
      <c r="M257" s="109">
        <v>24</v>
      </c>
      <c r="N257" s="109">
        <v>52</v>
      </c>
      <c r="O257" s="109">
        <v>85</v>
      </c>
      <c r="P257" s="109">
        <v>0</v>
      </c>
      <c r="Q257" s="109"/>
    </row>
    <row r="258" spans="1:17" x14ac:dyDescent="0.15">
      <c r="A258" s="109">
        <v>257</v>
      </c>
      <c r="B258" s="109" t="s">
        <v>772</v>
      </c>
      <c r="C258" s="109" t="s">
        <v>773</v>
      </c>
      <c r="D258" s="109" t="s">
        <v>774</v>
      </c>
      <c r="E258" s="109" t="s">
        <v>932</v>
      </c>
      <c r="F258" s="109">
        <v>2020</v>
      </c>
      <c r="G258" s="109">
        <v>2</v>
      </c>
      <c r="H258" s="109">
        <v>0</v>
      </c>
      <c r="I258" s="109">
        <v>0</v>
      </c>
      <c r="J258" s="109">
        <v>0</v>
      </c>
      <c r="K258" s="110">
        <v>0</v>
      </c>
      <c r="L258" s="110">
        <v>85</v>
      </c>
      <c r="M258" s="109">
        <v>77</v>
      </c>
      <c r="N258" s="109">
        <v>0</v>
      </c>
      <c r="O258" s="109">
        <v>0</v>
      </c>
      <c r="P258" s="109">
        <v>0</v>
      </c>
      <c r="Q258" s="109"/>
    </row>
    <row r="259" spans="1:17" x14ac:dyDescent="0.15">
      <c r="A259" s="109">
        <v>258</v>
      </c>
      <c r="B259" s="109" t="s">
        <v>775</v>
      </c>
      <c r="C259" s="109" t="s">
        <v>776</v>
      </c>
      <c r="D259" s="109" t="s">
        <v>777</v>
      </c>
      <c r="E259" s="109" t="s">
        <v>940</v>
      </c>
      <c r="F259" s="109">
        <v>2020</v>
      </c>
      <c r="G259" s="109">
        <v>1</v>
      </c>
      <c r="H259" s="109">
        <v>0</v>
      </c>
      <c r="I259" s="109">
        <v>0</v>
      </c>
      <c r="J259" s="109">
        <v>0</v>
      </c>
      <c r="K259" s="110">
        <v>0</v>
      </c>
      <c r="L259" s="110">
        <v>86</v>
      </c>
      <c r="M259" s="109">
        <v>0</v>
      </c>
      <c r="N259" s="109">
        <v>0</v>
      </c>
      <c r="O259" s="109">
        <v>0</v>
      </c>
      <c r="P259" s="109">
        <v>0</v>
      </c>
      <c r="Q259" s="109"/>
    </row>
    <row r="260" spans="1:17" x14ac:dyDescent="0.15">
      <c r="A260" s="109">
        <v>259</v>
      </c>
      <c r="B260" s="109" t="s">
        <v>224</v>
      </c>
      <c r="C260" s="109" t="s">
        <v>778</v>
      </c>
      <c r="D260" s="109" t="s">
        <v>727</v>
      </c>
      <c r="E260" s="109" t="s">
        <v>929</v>
      </c>
      <c r="F260" s="109">
        <v>2021</v>
      </c>
      <c r="G260" s="109">
        <v>2</v>
      </c>
      <c r="H260" s="109">
        <v>0</v>
      </c>
      <c r="I260" s="109">
        <v>0</v>
      </c>
      <c r="J260" s="109">
        <v>0</v>
      </c>
      <c r="K260" s="110">
        <v>0</v>
      </c>
      <c r="L260" s="110">
        <v>0</v>
      </c>
      <c r="M260" s="109">
        <v>4</v>
      </c>
      <c r="N260" s="109">
        <v>32</v>
      </c>
      <c r="O260" s="109">
        <v>0</v>
      </c>
      <c r="P260" s="109">
        <v>0</v>
      </c>
      <c r="Q260" s="109"/>
    </row>
    <row r="261" spans="1:17" x14ac:dyDescent="0.15">
      <c r="A261" s="109">
        <v>260</v>
      </c>
      <c r="B261" s="110" t="s">
        <v>963</v>
      </c>
      <c r="C261" s="110" t="s">
        <v>285</v>
      </c>
      <c r="D261" s="110" t="s">
        <v>462</v>
      </c>
      <c r="E261" s="110" t="s">
        <v>197</v>
      </c>
      <c r="F261" s="110">
        <v>2021</v>
      </c>
      <c r="G261" s="110">
        <v>3</v>
      </c>
      <c r="H261" s="110">
        <v>0</v>
      </c>
      <c r="I261" s="110">
        <v>0</v>
      </c>
      <c r="J261" s="110">
        <v>0</v>
      </c>
      <c r="K261" s="110">
        <v>0</v>
      </c>
      <c r="L261" s="110">
        <v>0</v>
      </c>
      <c r="M261" s="110">
        <v>13</v>
      </c>
      <c r="N261" s="110">
        <v>7</v>
      </c>
      <c r="O261" s="109">
        <v>1</v>
      </c>
      <c r="P261" s="109">
        <v>0</v>
      </c>
      <c r="Q261" s="109"/>
    </row>
    <row r="262" spans="1:17" x14ac:dyDescent="0.15">
      <c r="A262" s="109">
        <v>261</v>
      </c>
      <c r="B262" s="109" t="s">
        <v>429</v>
      </c>
      <c r="C262" s="109" t="s">
        <v>779</v>
      </c>
      <c r="D262" s="109" t="s">
        <v>780</v>
      </c>
      <c r="E262" s="109" t="s">
        <v>943</v>
      </c>
      <c r="F262" s="109">
        <v>2021</v>
      </c>
      <c r="G262" s="109">
        <v>2</v>
      </c>
      <c r="H262" s="109">
        <v>0</v>
      </c>
      <c r="I262" s="109">
        <v>0</v>
      </c>
      <c r="J262" s="109">
        <v>0</v>
      </c>
      <c r="K262" s="110">
        <v>0</v>
      </c>
      <c r="L262" s="110">
        <v>0</v>
      </c>
      <c r="M262" s="109">
        <v>31</v>
      </c>
      <c r="N262" s="109">
        <v>57</v>
      </c>
      <c r="O262" s="109">
        <v>0</v>
      </c>
      <c r="P262" s="109">
        <v>0</v>
      </c>
      <c r="Q262" s="109"/>
    </row>
    <row r="263" spans="1:17" x14ac:dyDescent="0.15">
      <c r="A263" s="109">
        <v>262</v>
      </c>
      <c r="B263" s="109" t="s">
        <v>781</v>
      </c>
      <c r="C263" s="109" t="s">
        <v>782</v>
      </c>
      <c r="D263" s="109" t="s">
        <v>783</v>
      </c>
      <c r="E263" s="109" t="s">
        <v>936</v>
      </c>
      <c r="F263" s="109">
        <v>2021</v>
      </c>
      <c r="G263" s="109">
        <v>1</v>
      </c>
      <c r="H263" s="109">
        <v>0</v>
      </c>
      <c r="I263" s="109">
        <v>0</v>
      </c>
      <c r="J263" s="109">
        <v>0</v>
      </c>
      <c r="K263" s="110">
        <v>0</v>
      </c>
      <c r="L263" s="110">
        <v>0</v>
      </c>
      <c r="M263" s="109">
        <v>34</v>
      </c>
      <c r="N263" s="109">
        <v>0</v>
      </c>
      <c r="O263" s="109">
        <v>0</v>
      </c>
      <c r="P263" s="109">
        <v>0</v>
      </c>
      <c r="Q263" s="109"/>
    </row>
    <row r="264" spans="1:17" x14ac:dyDescent="0.15">
      <c r="A264" s="109">
        <v>263</v>
      </c>
      <c r="B264" s="109" t="s">
        <v>784</v>
      </c>
      <c r="C264" s="109" t="s">
        <v>785</v>
      </c>
      <c r="D264" s="109" t="s">
        <v>786</v>
      </c>
      <c r="E264" s="109" t="s">
        <v>932</v>
      </c>
      <c r="F264" s="109">
        <v>2021</v>
      </c>
      <c r="G264" s="109">
        <v>3</v>
      </c>
      <c r="H264" s="109">
        <v>0</v>
      </c>
      <c r="I264" s="109">
        <v>0</v>
      </c>
      <c r="J264" s="109">
        <v>0</v>
      </c>
      <c r="K264" s="110">
        <v>0</v>
      </c>
      <c r="L264" s="110">
        <v>0</v>
      </c>
      <c r="M264" s="109">
        <v>37</v>
      </c>
      <c r="N264" s="109">
        <v>27</v>
      </c>
      <c r="O264" s="109">
        <v>5</v>
      </c>
      <c r="P264" s="109">
        <v>0</v>
      </c>
      <c r="Q264" s="109"/>
    </row>
    <row r="265" spans="1:17" x14ac:dyDescent="0.15">
      <c r="A265" s="109">
        <v>264</v>
      </c>
      <c r="B265" s="109" t="s">
        <v>787</v>
      </c>
      <c r="C265" s="109" t="s">
        <v>788</v>
      </c>
      <c r="D265" s="109" t="s">
        <v>789</v>
      </c>
      <c r="E265" s="109" t="s">
        <v>931</v>
      </c>
      <c r="F265" s="109">
        <v>2021</v>
      </c>
      <c r="G265" s="109">
        <v>2</v>
      </c>
      <c r="H265" s="109">
        <v>0</v>
      </c>
      <c r="I265" s="109">
        <v>0</v>
      </c>
      <c r="J265" s="109">
        <v>0</v>
      </c>
      <c r="K265" s="110">
        <v>0</v>
      </c>
      <c r="L265" s="110">
        <v>0</v>
      </c>
      <c r="M265" s="109">
        <v>48</v>
      </c>
      <c r="N265" s="109">
        <v>4</v>
      </c>
      <c r="O265" s="109">
        <v>0</v>
      </c>
      <c r="P265" s="109">
        <v>0</v>
      </c>
      <c r="Q265" s="109"/>
    </row>
    <row r="266" spans="1:17" x14ac:dyDescent="0.15">
      <c r="A266" s="109">
        <v>265</v>
      </c>
      <c r="B266" s="109" t="s">
        <v>790</v>
      </c>
      <c r="C266" s="109" t="s">
        <v>791</v>
      </c>
      <c r="D266" s="109" t="s">
        <v>792</v>
      </c>
      <c r="E266" s="109" t="s">
        <v>944</v>
      </c>
      <c r="F266" s="109">
        <v>2021</v>
      </c>
      <c r="G266" s="109">
        <v>2</v>
      </c>
      <c r="H266" s="109">
        <v>0</v>
      </c>
      <c r="I266" s="109">
        <v>0</v>
      </c>
      <c r="J266" s="109">
        <v>0</v>
      </c>
      <c r="K266" s="110">
        <v>0</v>
      </c>
      <c r="L266" s="110">
        <v>0</v>
      </c>
      <c r="M266" s="109">
        <v>50</v>
      </c>
      <c r="N266" s="109">
        <v>66</v>
      </c>
      <c r="O266" s="109">
        <v>0</v>
      </c>
      <c r="P266" s="109">
        <v>0</v>
      </c>
      <c r="Q266" s="109"/>
    </row>
    <row r="267" spans="1:17" x14ac:dyDescent="0.15">
      <c r="A267" s="109">
        <v>266</v>
      </c>
      <c r="B267" s="109" t="s">
        <v>185</v>
      </c>
      <c r="C267" s="109" t="s">
        <v>793</v>
      </c>
      <c r="D267" s="109" t="s">
        <v>794</v>
      </c>
      <c r="E267" s="109" t="s">
        <v>945</v>
      </c>
      <c r="F267" s="109">
        <v>2021</v>
      </c>
      <c r="G267" s="109">
        <v>3</v>
      </c>
      <c r="H267" s="109">
        <v>0</v>
      </c>
      <c r="I267" s="109">
        <v>0</v>
      </c>
      <c r="J267" s="109">
        <v>0</v>
      </c>
      <c r="K267" s="110">
        <v>0</v>
      </c>
      <c r="L267" s="110">
        <v>0</v>
      </c>
      <c r="M267" s="109">
        <v>51</v>
      </c>
      <c r="N267" s="109">
        <v>31</v>
      </c>
      <c r="O267" s="109">
        <v>41</v>
      </c>
      <c r="P267" s="109">
        <v>0</v>
      </c>
      <c r="Q267" s="109"/>
    </row>
    <row r="268" spans="1:17" x14ac:dyDescent="0.15">
      <c r="A268" s="109">
        <v>267</v>
      </c>
      <c r="B268" s="109" t="s">
        <v>185</v>
      </c>
      <c r="C268" s="109" t="s">
        <v>795</v>
      </c>
      <c r="D268" s="109" t="s">
        <v>796</v>
      </c>
      <c r="E268" s="109" t="s">
        <v>929</v>
      </c>
      <c r="F268" s="109">
        <v>2021</v>
      </c>
      <c r="G268" s="109">
        <v>1</v>
      </c>
      <c r="H268" s="109">
        <v>0</v>
      </c>
      <c r="I268" s="109">
        <v>0</v>
      </c>
      <c r="J268" s="109">
        <v>0</v>
      </c>
      <c r="K268" s="110">
        <v>0</v>
      </c>
      <c r="L268" s="110">
        <v>0</v>
      </c>
      <c r="M268" s="109">
        <v>52</v>
      </c>
      <c r="N268" s="109">
        <v>0</v>
      </c>
      <c r="O268" s="109">
        <v>0</v>
      </c>
      <c r="P268" s="109">
        <v>0</v>
      </c>
      <c r="Q268" s="109"/>
    </row>
    <row r="269" spans="1:17" x14ac:dyDescent="0.15">
      <c r="A269" s="109">
        <v>268</v>
      </c>
      <c r="B269" s="109" t="s">
        <v>797</v>
      </c>
      <c r="C269" s="109" t="s">
        <v>798</v>
      </c>
      <c r="D269" s="109" t="s">
        <v>799</v>
      </c>
      <c r="E269" s="109" t="s">
        <v>932</v>
      </c>
      <c r="F269" s="109">
        <v>2021</v>
      </c>
      <c r="G269" s="109">
        <v>3</v>
      </c>
      <c r="H269" s="109">
        <v>0</v>
      </c>
      <c r="I269" s="109">
        <v>0</v>
      </c>
      <c r="J269" s="109">
        <v>0</v>
      </c>
      <c r="K269" s="110">
        <v>0</v>
      </c>
      <c r="L269" s="110">
        <v>0</v>
      </c>
      <c r="M269" s="109">
        <v>55</v>
      </c>
      <c r="N269" s="109">
        <v>43</v>
      </c>
      <c r="O269" s="109">
        <v>74</v>
      </c>
      <c r="P269" s="109">
        <v>0</v>
      </c>
      <c r="Q269" s="109"/>
    </row>
    <row r="270" spans="1:17" x14ac:dyDescent="0.15">
      <c r="A270" s="109">
        <v>269</v>
      </c>
      <c r="B270" s="109" t="s">
        <v>800</v>
      </c>
      <c r="C270" s="109" t="s">
        <v>343</v>
      </c>
      <c r="D270" s="109" t="s">
        <v>344</v>
      </c>
      <c r="E270" s="109" t="s">
        <v>184</v>
      </c>
      <c r="F270" s="109">
        <v>2021</v>
      </c>
      <c r="G270" s="109">
        <v>3</v>
      </c>
      <c r="H270" s="109">
        <v>0</v>
      </c>
      <c r="I270" s="109">
        <v>0</v>
      </c>
      <c r="J270" s="109">
        <v>0</v>
      </c>
      <c r="K270" s="110">
        <v>0</v>
      </c>
      <c r="L270" s="110">
        <v>0</v>
      </c>
      <c r="M270" s="109">
        <v>56</v>
      </c>
      <c r="N270" s="109">
        <v>17</v>
      </c>
      <c r="O270" s="109">
        <v>21</v>
      </c>
      <c r="P270" s="109">
        <v>0</v>
      </c>
      <c r="Q270" s="109"/>
    </row>
    <row r="271" spans="1:17" x14ac:dyDescent="0.15">
      <c r="A271" s="109">
        <v>270</v>
      </c>
      <c r="B271" s="109" t="s">
        <v>801</v>
      </c>
      <c r="C271" s="109" t="s">
        <v>1150</v>
      </c>
      <c r="D271" s="109" t="s">
        <v>490</v>
      </c>
      <c r="E271" s="109" t="s">
        <v>1082</v>
      </c>
      <c r="F271" s="109">
        <v>2021</v>
      </c>
      <c r="G271" s="109">
        <v>3</v>
      </c>
      <c r="H271" s="109">
        <v>0</v>
      </c>
      <c r="I271" s="109">
        <v>0</v>
      </c>
      <c r="J271" s="109">
        <v>0</v>
      </c>
      <c r="K271" s="110">
        <v>0</v>
      </c>
      <c r="L271" s="110">
        <v>0</v>
      </c>
      <c r="M271" s="109">
        <v>57</v>
      </c>
      <c r="N271" s="109">
        <v>18</v>
      </c>
      <c r="O271" s="109">
        <v>81</v>
      </c>
      <c r="P271" s="109">
        <v>0</v>
      </c>
      <c r="Q271" s="109"/>
    </row>
    <row r="272" spans="1:17" x14ac:dyDescent="0.15">
      <c r="A272" s="109">
        <v>271</v>
      </c>
      <c r="B272" s="109" t="s">
        <v>802</v>
      </c>
      <c r="C272" s="109" t="s">
        <v>803</v>
      </c>
      <c r="D272" s="109" t="s">
        <v>804</v>
      </c>
      <c r="E272" s="109" t="s">
        <v>1189</v>
      </c>
      <c r="F272" s="109">
        <v>2021</v>
      </c>
      <c r="G272" s="109">
        <v>3</v>
      </c>
      <c r="H272" s="109">
        <v>0</v>
      </c>
      <c r="I272" s="109">
        <v>0</v>
      </c>
      <c r="J272" s="109">
        <v>0</v>
      </c>
      <c r="K272" s="110">
        <v>0</v>
      </c>
      <c r="L272" s="110">
        <v>0</v>
      </c>
      <c r="M272" s="109">
        <v>58</v>
      </c>
      <c r="N272" s="109">
        <v>36</v>
      </c>
      <c r="O272" s="109">
        <v>100</v>
      </c>
      <c r="P272" s="109">
        <v>0</v>
      </c>
      <c r="Q272" s="109"/>
    </row>
    <row r="273" spans="1:17" x14ac:dyDescent="0.15">
      <c r="A273" s="109">
        <v>272</v>
      </c>
      <c r="B273" s="109" t="s">
        <v>649</v>
      </c>
      <c r="C273" s="109" t="s">
        <v>805</v>
      </c>
      <c r="D273" s="109" t="s">
        <v>806</v>
      </c>
      <c r="E273" s="109" t="s">
        <v>930</v>
      </c>
      <c r="F273" s="109">
        <v>2021</v>
      </c>
      <c r="G273" s="109">
        <v>3</v>
      </c>
      <c r="H273" s="109">
        <v>0</v>
      </c>
      <c r="I273" s="109">
        <v>0</v>
      </c>
      <c r="J273" s="109">
        <v>0</v>
      </c>
      <c r="K273" s="110">
        <v>0</v>
      </c>
      <c r="L273" s="110">
        <v>0</v>
      </c>
      <c r="M273" s="109">
        <v>61</v>
      </c>
      <c r="N273" s="109">
        <v>20</v>
      </c>
      <c r="O273" s="109">
        <v>31</v>
      </c>
      <c r="P273" s="109">
        <v>0</v>
      </c>
      <c r="Q273" s="109"/>
    </row>
    <row r="274" spans="1:17" x14ac:dyDescent="0.15">
      <c r="A274" s="109">
        <v>273</v>
      </c>
      <c r="B274" s="109" t="s">
        <v>574</v>
      </c>
      <c r="C274" s="109" t="s">
        <v>807</v>
      </c>
      <c r="D274" s="109" t="s">
        <v>650</v>
      </c>
      <c r="E274" s="109" t="s">
        <v>932</v>
      </c>
      <c r="F274" s="109">
        <v>2021</v>
      </c>
      <c r="G274" s="109">
        <v>2</v>
      </c>
      <c r="H274" s="109">
        <v>0</v>
      </c>
      <c r="I274" s="109">
        <v>0</v>
      </c>
      <c r="J274" s="109">
        <v>0</v>
      </c>
      <c r="K274" s="110">
        <v>0</v>
      </c>
      <c r="L274" s="110">
        <v>0</v>
      </c>
      <c r="M274" s="112" t="s">
        <v>651</v>
      </c>
      <c r="N274" s="109">
        <v>26</v>
      </c>
      <c r="O274" s="109">
        <v>70</v>
      </c>
      <c r="P274" s="109">
        <v>0</v>
      </c>
      <c r="Q274" s="109"/>
    </row>
    <row r="275" spans="1:17" x14ac:dyDescent="0.15">
      <c r="A275" s="109">
        <v>274</v>
      </c>
      <c r="B275" s="109" t="s">
        <v>808</v>
      </c>
      <c r="C275" s="109" t="s">
        <v>809</v>
      </c>
      <c r="D275" s="109" t="s">
        <v>810</v>
      </c>
      <c r="E275" s="109" t="s">
        <v>940</v>
      </c>
      <c r="F275" s="109">
        <v>2021</v>
      </c>
      <c r="G275" s="109">
        <v>3</v>
      </c>
      <c r="H275" s="109">
        <v>0</v>
      </c>
      <c r="I275" s="109">
        <v>0</v>
      </c>
      <c r="J275" s="109">
        <v>0</v>
      </c>
      <c r="K275" s="110">
        <v>0</v>
      </c>
      <c r="L275" s="110">
        <v>0</v>
      </c>
      <c r="M275" s="109">
        <v>66</v>
      </c>
      <c r="N275" s="109">
        <v>61</v>
      </c>
      <c r="O275" s="109">
        <v>60</v>
      </c>
      <c r="P275" s="109">
        <v>0</v>
      </c>
      <c r="Q275" s="109"/>
    </row>
    <row r="276" spans="1:17" x14ac:dyDescent="0.15">
      <c r="A276" s="109">
        <v>275</v>
      </c>
      <c r="B276" s="109" t="s">
        <v>408</v>
      </c>
      <c r="C276" s="109" t="s">
        <v>652</v>
      </c>
      <c r="D276" s="109" t="s">
        <v>811</v>
      </c>
      <c r="E276" s="109" t="s">
        <v>932</v>
      </c>
      <c r="F276" s="109">
        <v>2021</v>
      </c>
      <c r="G276" s="109">
        <v>1</v>
      </c>
      <c r="H276" s="109">
        <v>0</v>
      </c>
      <c r="I276" s="109">
        <v>0</v>
      </c>
      <c r="J276" s="109">
        <v>0</v>
      </c>
      <c r="K276" s="110">
        <v>0</v>
      </c>
      <c r="L276" s="110">
        <v>0</v>
      </c>
      <c r="M276" s="109">
        <v>67</v>
      </c>
      <c r="N276" s="109">
        <v>0</v>
      </c>
      <c r="O276" s="109">
        <v>0</v>
      </c>
      <c r="P276" s="109">
        <v>0</v>
      </c>
      <c r="Q276" s="109"/>
    </row>
    <row r="277" spans="1:17" x14ac:dyDescent="0.15">
      <c r="A277" s="109">
        <v>276</v>
      </c>
      <c r="B277" s="109" t="s">
        <v>812</v>
      </c>
      <c r="C277" s="109" t="s">
        <v>634</v>
      </c>
      <c r="D277" s="109" t="s">
        <v>392</v>
      </c>
      <c r="E277" s="109" t="s">
        <v>635</v>
      </c>
      <c r="F277" s="109">
        <v>2021</v>
      </c>
      <c r="G277" s="109">
        <v>1</v>
      </c>
      <c r="H277" s="109">
        <v>0</v>
      </c>
      <c r="I277" s="109">
        <v>0</v>
      </c>
      <c r="J277" s="109">
        <v>0</v>
      </c>
      <c r="K277" s="110">
        <v>0</v>
      </c>
      <c r="L277" s="110">
        <v>0</v>
      </c>
      <c r="M277" s="109">
        <v>68</v>
      </c>
      <c r="N277" s="109">
        <v>0</v>
      </c>
      <c r="O277" s="109">
        <v>0</v>
      </c>
      <c r="P277" s="109">
        <v>0</v>
      </c>
      <c r="Q277" s="109" t="s">
        <v>962</v>
      </c>
    </row>
    <row r="278" spans="1:17" x14ac:dyDescent="0.15">
      <c r="A278" s="109">
        <v>277</v>
      </c>
      <c r="B278" s="109" t="s">
        <v>653</v>
      </c>
      <c r="C278" s="109" t="s">
        <v>813</v>
      </c>
      <c r="D278" s="109" t="s">
        <v>355</v>
      </c>
      <c r="E278" s="109" t="s">
        <v>932</v>
      </c>
      <c r="F278" s="109">
        <v>2021</v>
      </c>
      <c r="G278" s="109">
        <v>3</v>
      </c>
      <c r="H278" s="109">
        <v>0</v>
      </c>
      <c r="I278" s="109">
        <v>0</v>
      </c>
      <c r="J278" s="109">
        <v>0</v>
      </c>
      <c r="K278" s="110">
        <v>0</v>
      </c>
      <c r="L278" s="110">
        <v>0</v>
      </c>
      <c r="M278" s="109">
        <v>71</v>
      </c>
      <c r="N278" s="109">
        <v>2</v>
      </c>
      <c r="O278" s="109">
        <v>22</v>
      </c>
      <c r="P278" s="109">
        <v>0</v>
      </c>
      <c r="Q278" s="109"/>
    </row>
    <row r="279" spans="1:17" x14ac:dyDescent="0.15">
      <c r="A279" s="109">
        <v>278</v>
      </c>
      <c r="B279" s="109" t="s">
        <v>654</v>
      </c>
      <c r="C279" s="109" t="s">
        <v>814</v>
      </c>
      <c r="D279" s="109" t="s">
        <v>730</v>
      </c>
      <c r="E279" s="109" t="s">
        <v>936</v>
      </c>
      <c r="F279" s="109">
        <v>2021</v>
      </c>
      <c r="G279" s="109">
        <v>2</v>
      </c>
      <c r="H279" s="109">
        <v>0</v>
      </c>
      <c r="I279" s="109">
        <v>0</v>
      </c>
      <c r="J279" s="109">
        <v>0</v>
      </c>
      <c r="K279" s="110">
        <v>0</v>
      </c>
      <c r="L279" s="110">
        <v>0</v>
      </c>
      <c r="M279" s="109">
        <v>72</v>
      </c>
      <c r="N279" s="109">
        <v>0</v>
      </c>
      <c r="O279" s="109">
        <v>96</v>
      </c>
      <c r="P279" s="109">
        <v>0</v>
      </c>
      <c r="Q279" s="109"/>
    </row>
    <row r="280" spans="1:17" x14ac:dyDescent="0.15">
      <c r="A280" s="109">
        <v>279</v>
      </c>
      <c r="B280" s="109" t="s">
        <v>815</v>
      </c>
      <c r="C280" s="109" t="s">
        <v>816</v>
      </c>
      <c r="D280" s="109" t="s">
        <v>817</v>
      </c>
      <c r="E280" s="109" t="s">
        <v>931</v>
      </c>
      <c r="F280" s="109">
        <v>2021</v>
      </c>
      <c r="G280" s="109">
        <v>3</v>
      </c>
      <c r="H280" s="109">
        <v>0</v>
      </c>
      <c r="I280" s="109">
        <v>0</v>
      </c>
      <c r="J280" s="109">
        <v>0</v>
      </c>
      <c r="K280" s="110">
        <v>0</v>
      </c>
      <c r="L280" s="110">
        <v>0</v>
      </c>
      <c r="M280" s="109">
        <v>73</v>
      </c>
      <c r="N280" s="109">
        <v>16</v>
      </c>
      <c r="O280" s="109">
        <v>53</v>
      </c>
      <c r="P280" s="109">
        <v>0</v>
      </c>
    </row>
    <row r="281" spans="1:17" x14ac:dyDescent="0.15">
      <c r="A281" s="109">
        <v>280</v>
      </c>
      <c r="B281" s="109" t="s">
        <v>265</v>
      </c>
      <c r="C281" s="109" t="s">
        <v>655</v>
      </c>
      <c r="D281" s="109" t="s">
        <v>818</v>
      </c>
      <c r="E281" s="109" t="s">
        <v>946</v>
      </c>
      <c r="F281" s="109">
        <v>2021</v>
      </c>
      <c r="G281" s="109">
        <v>1</v>
      </c>
      <c r="H281" s="109">
        <v>0</v>
      </c>
      <c r="I281" s="109">
        <v>0</v>
      </c>
      <c r="J281" s="109">
        <v>0</v>
      </c>
      <c r="K281" s="110">
        <v>0</v>
      </c>
      <c r="L281" s="110">
        <v>0</v>
      </c>
      <c r="M281" s="109">
        <v>76</v>
      </c>
      <c r="N281" s="109">
        <v>0</v>
      </c>
      <c r="O281" s="109">
        <v>0</v>
      </c>
      <c r="P281" s="109">
        <v>0</v>
      </c>
    </row>
    <row r="282" spans="1:17" x14ac:dyDescent="0.15">
      <c r="A282" s="109">
        <v>281</v>
      </c>
      <c r="B282" t="s">
        <v>819</v>
      </c>
      <c r="C282" t="s">
        <v>820</v>
      </c>
      <c r="D282" t="s">
        <v>821</v>
      </c>
      <c r="E282" t="s">
        <v>947</v>
      </c>
      <c r="F282" s="109">
        <v>2022</v>
      </c>
      <c r="G282" s="109">
        <v>2</v>
      </c>
      <c r="H282" s="109">
        <v>0</v>
      </c>
      <c r="I282" s="109">
        <v>0</v>
      </c>
      <c r="J282" s="109">
        <v>0</v>
      </c>
      <c r="K282" s="109">
        <v>0</v>
      </c>
      <c r="L282" s="109">
        <v>0</v>
      </c>
      <c r="M282" s="109">
        <v>0</v>
      </c>
      <c r="N282">
        <v>3</v>
      </c>
      <c r="O282" s="109">
        <v>4</v>
      </c>
      <c r="P282" s="109">
        <v>0</v>
      </c>
    </row>
    <row r="283" spans="1:17" x14ac:dyDescent="0.15">
      <c r="A283" s="109">
        <v>282</v>
      </c>
      <c r="B283" t="s">
        <v>822</v>
      </c>
      <c r="C283" t="s">
        <v>823</v>
      </c>
      <c r="D283" t="s">
        <v>824</v>
      </c>
      <c r="E283" t="s">
        <v>947</v>
      </c>
      <c r="F283" s="109">
        <v>2022</v>
      </c>
      <c r="G283" s="109">
        <v>2</v>
      </c>
      <c r="H283" s="109">
        <v>0</v>
      </c>
      <c r="I283" s="109">
        <v>0</v>
      </c>
      <c r="J283" s="109">
        <v>0</v>
      </c>
      <c r="K283" s="109">
        <v>0</v>
      </c>
      <c r="L283" s="109">
        <v>0</v>
      </c>
      <c r="M283" s="109">
        <v>0</v>
      </c>
      <c r="N283">
        <v>10</v>
      </c>
      <c r="O283" s="109">
        <v>65</v>
      </c>
      <c r="P283" s="109">
        <v>0</v>
      </c>
    </row>
    <row r="284" spans="1:17" x14ac:dyDescent="0.15">
      <c r="A284" s="109">
        <v>283</v>
      </c>
      <c r="B284" t="s">
        <v>825</v>
      </c>
      <c r="C284" t="s">
        <v>826</v>
      </c>
      <c r="D284" t="s">
        <v>827</v>
      </c>
      <c r="E284" t="s">
        <v>948</v>
      </c>
      <c r="F284" s="109">
        <v>2022</v>
      </c>
      <c r="G284" s="109">
        <v>2</v>
      </c>
      <c r="H284" s="109">
        <v>0</v>
      </c>
      <c r="I284" s="109">
        <v>0</v>
      </c>
      <c r="J284" s="109">
        <v>0</v>
      </c>
      <c r="K284" s="109">
        <v>0</v>
      </c>
      <c r="L284" s="109">
        <v>0</v>
      </c>
      <c r="M284" s="109">
        <v>0</v>
      </c>
      <c r="N284">
        <v>13</v>
      </c>
      <c r="O284" s="109">
        <v>28</v>
      </c>
      <c r="P284" s="109">
        <v>0</v>
      </c>
    </row>
    <row r="285" spans="1:17" x14ac:dyDescent="0.15">
      <c r="A285" s="109">
        <v>284</v>
      </c>
      <c r="B285" t="s">
        <v>828</v>
      </c>
      <c r="C285" t="s">
        <v>325</v>
      </c>
      <c r="D285" t="s">
        <v>221</v>
      </c>
      <c r="E285" t="s">
        <v>949</v>
      </c>
      <c r="F285" s="109">
        <v>2022</v>
      </c>
      <c r="G285" s="109">
        <v>1</v>
      </c>
      <c r="H285" s="109">
        <v>0</v>
      </c>
      <c r="I285" s="109">
        <v>0</v>
      </c>
      <c r="J285" s="109">
        <v>0</v>
      </c>
      <c r="K285" s="109">
        <v>0</v>
      </c>
      <c r="L285" s="109">
        <v>0</v>
      </c>
      <c r="M285" s="109">
        <v>0</v>
      </c>
      <c r="N285">
        <v>15</v>
      </c>
      <c r="O285" s="109">
        <v>0</v>
      </c>
      <c r="P285" s="109">
        <v>0</v>
      </c>
    </row>
    <row r="286" spans="1:17" x14ac:dyDescent="0.15">
      <c r="A286" s="109">
        <v>285</v>
      </c>
      <c r="B286" t="s">
        <v>829</v>
      </c>
      <c r="C286" t="s">
        <v>830</v>
      </c>
      <c r="D286" t="s">
        <v>831</v>
      </c>
      <c r="E286" t="s">
        <v>949</v>
      </c>
      <c r="F286" s="109">
        <v>2022</v>
      </c>
      <c r="G286" s="109">
        <v>2</v>
      </c>
      <c r="H286" s="109">
        <v>0</v>
      </c>
      <c r="I286" s="109">
        <v>0</v>
      </c>
      <c r="J286" s="109">
        <v>0</v>
      </c>
      <c r="K286" s="109">
        <v>0</v>
      </c>
      <c r="L286" s="109">
        <v>0</v>
      </c>
      <c r="M286" s="109">
        <v>0</v>
      </c>
      <c r="N286">
        <v>19</v>
      </c>
      <c r="O286" s="109">
        <v>66</v>
      </c>
      <c r="P286" s="109">
        <v>0</v>
      </c>
    </row>
    <row r="287" spans="1:17" x14ac:dyDescent="0.15">
      <c r="A287" s="109">
        <v>286</v>
      </c>
      <c r="B287" t="s">
        <v>832</v>
      </c>
      <c r="C287" t="s">
        <v>833</v>
      </c>
      <c r="D287" t="s">
        <v>834</v>
      </c>
      <c r="E287" t="s">
        <v>947</v>
      </c>
      <c r="F287" s="109">
        <v>2022</v>
      </c>
      <c r="G287" s="109">
        <v>1</v>
      </c>
      <c r="H287" s="109">
        <v>0</v>
      </c>
      <c r="I287" s="109">
        <v>0</v>
      </c>
      <c r="J287" s="109">
        <v>0</v>
      </c>
      <c r="K287" s="109">
        <v>0</v>
      </c>
      <c r="L287" s="109">
        <v>0</v>
      </c>
      <c r="M287" s="109">
        <v>0</v>
      </c>
      <c r="N287">
        <v>23</v>
      </c>
      <c r="O287" s="109">
        <v>0</v>
      </c>
      <c r="P287" s="109">
        <v>0</v>
      </c>
    </row>
    <row r="288" spans="1:17" x14ac:dyDescent="0.15">
      <c r="A288" s="109">
        <v>287</v>
      </c>
      <c r="B288" t="s">
        <v>835</v>
      </c>
      <c r="C288" t="s">
        <v>836</v>
      </c>
      <c r="D288" t="s">
        <v>837</v>
      </c>
      <c r="E288" t="s">
        <v>947</v>
      </c>
      <c r="F288" s="109">
        <v>2022</v>
      </c>
      <c r="G288" s="109">
        <v>1</v>
      </c>
      <c r="H288" s="109">
        <v>0</v>
      </c>
      <c r="I288" s="109">
        <v>0</v>
      </c>
      <c r="J288" s="109">
        <v>0</v>
      </c>
      <c r="K288" s="109">
        <v>0</v>
      </c>
      <c r="L288" s="109">
        <v>0</v>
      </c>
      <c r="M288" s="109">
        <v>0</v>
      </c>
      <c r="N288">
        <v>24</v>
      </c>
      <c r="O288" s="109">
        <v>0</v>
      </c>
      <c r="P288" s="109">
        <v>0</v>
      </c>
    </row>
    <row r="289" spans="1:16" x14ac:dyDescent="0.15">
      <c r="A289" s="109">
        <v>288</v>
      </c>
      <c r="B289" t="s">
        <v>429</v>
      </c>
      <c r="C289" t="s">
        <v>838</v>
      </c>
      <c r="D289" t="s">
        <v>839</v>
      </c>
      <c r="E289" t="s">
        <v>949</v>
      </c>
      <c r="F289" s="109">
        <v>2022</v>
      </c>
      <c r="G289" s="109">
        <v>2</v>
      </c>
      <c r="H289" s="109">
        <v>0</v>
      </c>
      <c r="I289" s="109">
        <v>0</v>
      </c>
      <c r="J289" s="109">
        <v>0</v>
      </c>
      <c r="K289" s="109">
        <v>0</v>
      </c>
      <c r="L289" s="109">
        <v>0</v>
      </c>
      <c r="M289" s="109">
        <v>0</v>
      </c>
      <c r="N289">
        <v>28</v>
      </c>
      <c r="O289" s="109">
        <v>61</v>
      </c>
      <c r="P289" s="109">
        <v>0</v>
      </c>
    </row>
    <row r="290" spans="1:16" x14ac:dyDescent="0.15">
      <c r="A290" s="109">
        <v>289</v>
      </c>
      <c r="B290" t="s">
        <v>1196</v>
      </c>
      <c r="C290" t="s">
        <v>840</v>
      </c>
      <c r="D290" t="s">
        <v>841</v>
      </c>
      <c r="E290" t="s">
        <v>950</v>
      </c>
      <c r="F290" s="109">
        <v>2022</v>
      </c>
      <c r="G290" s="109">
        <v>2</v>
      </c>
      <c r="H290" s="109">
        <v>0</v>
      </c>
      <c r="I290" s="109">
        <v>0</v>
      </c>
      <c r="J290" s="109">
        <v>0</v>
      </c>
      <c r="K290" s="109">
        <v>0</v>
      </c>
      <c r="L290" s="109">
        <v>0</v>
      </c>
      <c r="M290" s="109">
        <v>0</v>
      </c>
      <c r="N290">
        <v>30</v>
      </c>
      <c r="O290" s="109">
        <v>34</v>
      </c>
      <c r="P290" s="109">
        <v>0</v>
      </c>
    </row>
    <row r="291" spans="1:16" x14ac:dyDescent="0.15">
      <c r="A291" s="109">
        <v>290</v>
      </c>
      <c r="B291" t="s">
        <v>842</v>
      </c>
      <c r="C291" t="s">
        <v>843</v>
      </c>
      <c r="D291" t="s">
        <v>844</v>
      </c>
      <c r="E291" t="s">
        <v>949</v>
      </c>
      <c r="F291" s="109">
        <v>2022</v>
      </c>
      <c r="G291" s="109">
        <v>2</v>
      </c>
      <c r="H291" s="109">
        <v>0</v>
      </c>
      <c r="I291" s="109">
        <v>0</v>
      </c>
      <c r="J291" s="109">
        <v>0</v>
      </c>
      <c r="K291" s="109">
        <v>0</v>
      </c>
      <c r="L291" s="109">
        <v>0</v>
      </c>
      <c r="M291" s="109">
        <v>0</v>
      </c>
      <c r="N291">
        <v>34</v>
      </c>
      <c r="O291" s="109">
        <v>19</v>
      </c>
      <c r="P291" s="109">
        <v>0</v>
      </c>
    </row>
    <row r="292" spans="1:16" x14ac:dyDescent="0.15">
      <c r="A292" s="109">
        <v>291</v>
      </c>
      <c r="B292" t="s">
        <v>845</v>
      </c>
      <c r="C292" t="s">
        <v>846</v>
      </c>
      <c r="D292" t="s">
        <v>847</v>
      </c>
      <c r="E292" t="s">
        <v>949</v>
      </c>
      <c r="F292" s="109">
        <v>2022</v>
      </c>
      <c r="G292" s="109">
        <v>2</v>
      </c>
      <c r="H292" s="109">
        <v>0</v>
      </c>
      <c r="I292" s="109">
        <v>0</v>
      </c>
      <c r="J292" s="109">
        <v>0</v>
      </c>
      <c r="K292" s="109">
        <v>0</v>
      </c>
      <c r="L292" s="109">
        <v>0</v>
      </c>
      <c r="M292" s="109">
        <v>0</v>
      </c>
      <c r="N292">
        <v>35</v>
      </c>
      <c r="O292" s="109">
        <v>39</v>
      </c>
      <c r="P292" s="109">
        <v>0</v>
      </c>
    </row>
    <row r="293" spans="1:16" x14ac:dyDescent="0.15">
      <c r="A293" s="109">
        <v>292</v>
      </c>
      <c r="B293" t="s">
        <v>281</v>
      </c>
      <c r="C293" t="s">
        <v>1083</v>
      </c>
      <c r="D293" t="s">
        <v>848</v>
      </c>
      <c r="E293" t="s">
        <v>951</v>
      </c>
      <c r="F293" s="109">
        <v>2022</v>
      </c>
      <c r="G293" s="109">
        <v>2</v>
      </c>
      <c r="H293" s="109">
        <v>0</v>
      </c>
      <c r="I293" s="109">
        <v>0</v>
      </c>
      <c r="J293" s="109">
        <v>0</v>
      </c>
      <c r="K293" s="109">
        <v>0</v>
      </c>
      <c r="L293" s="109">
        <v>0</v>
      </c>
      <c r="M293" s="109">
        <v>0</v>
      </c>
      <c r="N293">
        <v>37</v>
      </c>
      <c r="O293" s="109">
        <v>13</v>
      </c>
      <c r="P293" s="109">
        <v>0</v>
      </c>
    </row>
    <row r="294" spans="1:16" x14ac:dyDescent="0.15">
      <c r="A294" s="109">
        <v>293</v>
      </c>
      <c r="B294" t="s">
        <v>849</v>
      </c>
      <c r="C294" t="s">
        <v>850</v>
      </c>
      <c r="D294" t="s">
        <v>851</v>
      </c>
      <c r="E294" t="s">
        <v>952</v>
      </c>
      <c r="F294" s="109">
        <v>2022</v>
      </c>
      <c r="G294" s="109">
        <v>1</v>
      </c>
      <c r="H294" s="109">
        <v>0</v>
      </c>
      <c r="I294" s="109">
        <v>0</v>
      </c>
      <c r="J294" s="109">
        <v>0</v>
      </c>
      <c r="K294" s="109">
        <v>0</v>
      </c>
      <c r="L294" s="109">
        <v>0</v>
      </c>
      <c r="M294" s="109">
        <v>0</v>
      </c>
      <c r="N294">
        <v>40</v>
      </c>
      <c r="O294" s="109">
        <v>0</v>
      </c>
      <c r="P294" s="109">
        <v>0</v>
      </c>
    </row>
    <row r="295" spans="1:16" x14ac:dyDescent="0.15">
      <c r="A295" s="109">
        <v>294</v>
      </c>
      <c r="B295" t="s">
        <v>852</v>
      </c>
      <c r="C295" t="s">
        <v>853</v>
      </c>
      <c r="D295" t="s">
        <v>854</v>
      </c>
      <c r="E295" t="s">
        <v>953</v>
      </c>
      <c r="F295" s="109">
        <v>2022</v>
      </c>
      <c r="G295" s="109">
        <v>2</v>
      </c>
      <c r="H295" s="109">
        <v>0</v>
      </c>
      <c r="I295" s="109">
        <v>0</v>
      </c>
      <c r="J295" s="109">
        <v>0</v>
      </c>
      <c r="K295" s="109">
        <v>0</v>
      </c>
      <c r="L295" s="109">
        <v>0</v>
      </c>
      <c r="M295" s="109">
        <v>0</v>
      </c>
      <c r="N295">
        <v>44</v>
      </c>
      <c r="O295" s="109">
        <v>45</v>
      </c>
      <c r="P295" s="109">
        <v>0</v>
      </c>
    </row>
    <row r="296" spans="1:16" x14ac:dyDescent="0.15">
      <c r="A296" s="109">
        <v>295</v>
      </c>
      <c r="B296" t="s">
        <v>855</v>
      </c>
      <c r="C296" t="s">
        <v>856</v>
      </c>
      <c r="D296" t="s">
        <v>857</v>
      </c>
      <c r="E296" t="s">
        <v>1079</v>
      </c>
      <c r="F296" s="109">
        <v>2022</v>
      </c>
      <c r="G296" s="109">
        <v>2</v>
      </c>
      <c r="H296" s="109">
        <v>0</v>
      </c>
      <c r="I296" s="109">
        <v>0</v>
      </c>
      <c r="J296" s="109">
        <v>0</v>
      </c>
      <c r="K296" s="109">
        <v>0</v>
      </c>
      <c r="L296" s="109">
        <v>0</v>
      </c>
      <c r="M296" s="109">
        <v>0</v>
      </c>
      <c r="N296">
        <v>46</v>
      </c>
      <c r="O296" s="109">
        <v>11</v>
      </c>
      <c r="P296" s="109">
        <v>0</v>
      </c>
    </row>
    <row r="297" spans="1:16" x14ac:dyDescent="0.15">
      <c r="A297" s="109">
        <v>296</v>
      </c>
      <c r="B297" t="s">
        <v>858</v>
      </c>
      <c r="C297" t="s">
        <v>859</v>
      </c>
      <c r="D297" t="s">
        <v>860</v>
      </c>
      <c r="E297" t="s">
        <v>947</v>
      </c>
      <c r="F297" s="109">
        <v>2022</v>
      </c>
      <c r="G297" s="109">
        <v>1</v>
      </c>
      <c r="H297" s="109">
        <v>0</v>
      </c>
      <c r="I297" s="109">
        <v>0</v>
      </c>
      <c r="J297" s="109">
        <v>0</v>
      </c>
      <c r="K297" s="109">
        <v>0</v>
      </c>
      <c r="L297" s="109">
        <v>0</v>
      </c>
      <c r="M297" s="109">
        <v>0</v>
      </c>
      <c r="N297">
        <v>48</v>
      </c>
      <c r="O297" s="109">
        <v>0</v>
      </c>
      <c r="P297" s="109">
        <v>0</v>
      </c>
    </row>
    <row r="298" spans="1:16" x14ac:dyDescent="0.15">
      <c r="A298" s="109">
        <v>297</v>
      </c>
      <c r="B298" t="s">
        <v>861</v>
      </c>
      <c r="C298" t="s">
        <v>862</v>
      </c>
      <c r="D298" t="s">
        <v>863</v>
      </c>
      <c r="E298" t="s">
        <v>947</v>
      </c>
      <c r="F298" s="109">
        <v>2022</v>
      </c>
      <c r="G298" s="109">
        <v>2</v>
      </c>
      <c r="H298" s="109">
        <v>0</v>
      </c>
      <c r="I298" s="109">
        <v>0</v>
      </c>
      <c r="J298" s="109">
        <v>0</v>
      </c>
      <c r="K298" s="109">
        <v>0</v>
      </c>
      <c r="L298" s="109">
        <v>0</v>
      </c>
      <c r="M298" s="109">
        <v>0</v>
      </c>
      <c r="N298">
        <v>49</v>
      </c>
      <c r="O298" s="109">
        <v>23</v>
      </c>
      <c r="P298" s="109">
        <v>0</v>
      </c>
    </row>
    <row r="299" spans="1:16" x14ac:dyDescent="0.15">
      <c r="A299" s="109">
        <v>298</v>
      </c>
      <c r="B299" t="s">
        <v>864</v>
      </c>
      <c r="C299" t="s">
        <v>865</v>
      </c>
      <c r="D299" t="s">
        <v>866</v>
      </c>
      <c r="E299" t="s">
        <v>952</v>
      </c>
      <c r="F299" s="109">
        <v>2022</v>
      </c>
      <c r="G299" s="109">
        <v>1</v>
      </c>
      <c r="H299" s="109">
        <v>0</v>
      </c>
      <c r="I299" s="109">
        <v>0</v>
      </c>
      <c r="J299" s="109">
        <v>0</v>
      </c>
      <c r="K299" s="109">
        <v>0</v>
      </c>
      <c r="L299" s="109">
        <v>0</v>
      </c>
      <c r="M299" s="109">
        <v>0</v>
      </c>
      <c r="N299">
        <v>51</v>
      </c>
      <c r="O299" s="109">
        <v>0</v>
      </c>
      <c r="P299" s="109">
        <v>0</v>
      </c>
    </row>
    <row r="300" spans="1:16" x14ac:dyDescent="0.15">
      <c r="A300" s="109">
        <v>299</v>
      </c>
      <c r="B300" t="s">
        <v>867</v>
      </c>
      <c r="C300" t="s">
        <v>868</v>
      </c>
      <c r="D300" t="s">
        <v>869</v>
      </c>
      <c r="E300" t="s">
        <v>950</v>
      </c>
      <c r="F300" s="109">
        <v>2022</v>
      </c>
      <c r="G300" s="109">
        <v>1</v>
      </c>
      <c r="H300" s="109">
        <v>0</v>
      </c>
      <c r="I300" s="109">
        <v>0</v>
      </c>
      <c r="J300" s="109">
        <v>0</v>
      </c>
      <c r="K300" s="109">
        <v>0</v>
      </c>
      <c r="L300" s="109">
        <v>0</v>
      </c>
      <c r="M300" s="109">
        <v>0</v>
      </c>
      <c r="N300">
        <v>53</v>
      </c>
      <c r="O300" s="109">
        <v>0</v>
      </c>
      <c r="P300" s="109">
        <v>0</v>
      </c>
    </row>
    <row r="301" spans="1:16" x14ac:dyDescent="0.15">
      <c r="A301" s="109">
        <v>300</v>
      </c>
      <c r="B301" t="s">
        <v>870</v>
      </c>
      <c r="C301" t="s">
        <v>871</v>
      </c>
      <c r="D301" t="s">
        <v>872</v>
      </c>
      <c r="E301" t="s">
        <v>947</v>
      </c>
      <c r="F301" s="109">
        <v>2022</v>
      </c>
      <c r="G301" s="109">
        <v>2</v>
      </c>
      <c r="H301" s="109">
        <v>0</v>
      </c>
      <c r="I301" s="109">
        <v>0</v>
      </c>
      <c r="J301" s="109">
        <v>0</v>
      </c>
      <c r="K301" s="109">
        <v>0</v>
      </c>
      <c r="L301" s="109">
        <v>0</v>
      </c>
      <c r="M301" s="109">
        <v>0</v>
      </c>
      <c r="N301">
        <v>55</v>
      </c>
      <c r="O301" s="109">
        <v>42</v>
      </c>
      <c r="P301" s="109">
        <v>0</v>
      </c>
    </row>
    <row r="302" spans="1:16" x14ac:dyDescent="0.15">
      <c r="A302" s="109">
        <v>301</v>
      </c>
      <c r="B302" t="s">
        <v>873</v>
      </c>
      <c r="C302" t="s">
        <v>874</v>
      </c>
      <c r="D302" t="s">
        <v>875</v>
      </c>
      <c r="E302" t="s">
        <v>954</v>
      </c>
      <c r="F302" s="109">
        <v>2022</v>
      </c>
      <c r="G302" s="109">
        <v>1</v>
      </c>
      <c r="H302" s="109">
        <v>0</v>
      </c>
      <c r="I302" s="109">
        <v>0</v>
      </c>
      <c r="J302" s="109">
        <v>0</v>
      </c>
      <c r="K302" s="109">
        <v>0</v>
      </c>
      <c r="L302" s="109">
        <v>0</v>
      </c>
      <c r="M302" s="109">
        <v>0</v>
      </c>
      <c r="N302">
        <v>58</v>
      </c>
      <c r="O302" s="109">
        <v>0</v>
      </c>
      <c r="P302" s="109">
        <v>0</v>
      </c>
    </row>
    <row r="303" spans="1:16" x14ac:dyDescent="0.15">
      <c r="A303" s="109">
        <v>302</v>
      </c>
      <c r="B303" t="s">
        <v>876</v>
      </c>
      <c r="C303" t="s">
        <v>1090</v>
      </c>
      <c r="D303" t="s">
        <v>877</v>
      </c>
      <c r="E303" t="s">
        <v>947</v>
      </c>
      <c r="F303" s="109">
        <v>2022</v>
      </c>
      <c r="G303" s="109">
        <v>2</v>
      </c>
      <c r="H303" s="109">
        <v>0</v>
      </c>
      <c r="I303" s="109">
        <v>0</v>
      </c>
      <c r="J303" s="109">
        <v>0</v>
      </c>
      <c r="K303" s="109">
        <v>0</v>
      </c>
      <c r="L303" s="109">
        <v>0</v>
      </c>
      <c r="M303" s="109">
        <v>0</v>
      </c>
      <c r="N303">
        <v>59</v>
      </c>
      <c r="O303" s="109">
        <v>18</v>
      </c>
      <c r="P303" s="109">
        <v>0</v>
      </c>
    </row>
    <row r="304" spans="1:16" x14ac:dyDescent="0.15">
      <c r="A304" s="109">
        <v>303</v>
      </c>
      <c r="B304" t="s">
        <v>878</v>
      </c>
      <c r="C304" t="s">
        <v>879</v>
      </c>
      <c r="D304" t="s">
        <v>880</v>
      </c>
      <c r="E304" t="s">
        <v>952</v>
      </c>
      <c r="F304" s="109">
        <v>2022</v>
      </c>
      <c r="G304" s="109">
        <v>2</v>
      </c>
      <c r="H304" s="109">
        <v>0</v>
      </c>
      <c r="I304" s="109">
        <v>0</v>
      </c>
      <c r="J304" s="109">
        <v>0</v>
      </c>
      <c r="K304" s="109">
        <v>0</v>
      </c>
      <c r="L304" s="109">
        <v>0</v>
      </c>
      <c r="M304" s="109">
        <v>0</v>
      </c>
      <c r="N304">
        <v>63</v>
      </c>
      <c r="O304" s="109">
        <v>56</v>
      </c>
      <c r="P304" s="109">
        <v>0</v>
      </c>
    </row>
    <row r="305" spans="1:16" x14ac:dyDescent="0.15">
      <c r="A305" s="109">
        <v>304</v>
      </c>
      <c r="B305" t="s">
        <v>881</v>
      </c>
      <c r="C305" t="s">
        <v>882</v>
      </c>
      <c r="D305" t="s">
        <v>883</v>
      </c>
      <c r="E305" t="s">
        <v>947</v>
      </c>
      <c r="F305" s="109">
        <v>2022</v>
      </c>
      <c r="G305" s="109">
        <v>2</v>
      </c>
      <c r="H305" s="109">
        <v>0</v>
      </c>
      <c r="I305" s="109">
        <v>0</v>
      </c>
      <c r="J305" s="109">
        <v>0</v>
      </c>
      <c r="K305" s="109">
        <v>0</v>
      </c>
      <c r="L305" s="109">
        <v>0</v>
      </c>
      <c r="M305" s="109">
        <v>0</v>
      </c>
      <c r="N305">
        <v>64</v>
      </c>
      <c r="O305" s="109">
        <v>43</v>
      </c>
      <c r="P305" s="109">
        <v>0</v>
      </c>
    </row>
    <row r="306" spans="1:16" x14ac:dyDescent="0.15">
      <c r="A306" s="109">
        <v>305</v>
      </c>
      <c r="B306" t="s">
        <v>884</v>
      </c>
      <c r="C306" t="s">
        <v>885</v>
      </c>
      <c r="D306" t="s">
        <v>886</v>
      </c>
      <c r="E306" t="s">
        <v>955</v>
      </c>
      <c r="F306" s="109">
        <v>2022</v>
      </c>
      <c r="G306" s="109">
        <v>1</v>
      </c>
      <c r="H306" s="109">
        <v>0</v>
      </c>
      <c r="I306" s="109">
        <v>0</v>
      </c>
      <c r="J306" s="109">
        <v>0</v>
      </c>
      <c r="K306" s="109">
        <v>0</v>
      </c>
      <c r="L306" s="109">
        <v>0</v>
      </c>
      <c r="M306" s="109">
        <v>0</v>
      </c>
      <c r="N306">
        <v>65</v>
      </c>
      <c r="O306" s="109">
        <v>0</v>
      </c>
      <c r="P306" s="109">
        <v>0</v>
      </c>
    </row>
    <row r="307" spans="1:16" x14ac:dyDescent="0.15">
      <c r="A307" s="109">
        <v>306</v>
      </c>
      <c r="B307" t="s">
        <v>887</v>
      </c>
      <c r="C307" t="s">
        <v>888</v>
      </c>
      <c r="D307" t="s">
        <v>889</v>
      </c>
      <c r="E307" t="s">
        <v>956</v>
      </c>
      <c r="F307" s="109">
        <v>2022</v>
      </c>
      <c r="G307" s="109">
        <v>1</v>
      </c>
      <c r="H307" s="109">
        <v>0</v>
      </c>
      <c r="I307" s="109">
        <v>0</v>
      </c>
      <c r="J307" s="109">
        <v>0</v>
      </c>
      <c r="K307" s="109">
        <v>0</v>
      </c>
      <c r="L307" s="109">
        <v>0</v>
      </c>
      <c r="M307" s="109">
        <v>0</v>
      </c>
      <c r="N307">
        <v>67</v>
      </c>
      <c r="O307" s="109">
        <v>0</v>
      </c>
      <c r="P307" s="109">
        <v>0</v>
      </c>
    </row>
    <row r="308" spans="1:16" x14ac:dyDescent="0.15">
      <c r="A308" s="109">
        <v>307</v>
      </c>
      <c r="B308" t="s">
        <v>890</v>
      </c>
      <c r="C308" t="s">
        <v>891</v>
      </c>
      <c r="D308" t="s">
        <v>892</v>
      </c>
      <c r="E308" t="s">
        <v>950</v>
      </c>
      <c r="F308" s="109">
        <v>2022</v>
      </c>
      <c r="G308" s="109">
        <v>2</v>
      </c>
      <c r="H308" s="109">
        <v>0</v>
      </c>
      <c r="I308" s="109">
        <v>0</v>
      </c>
      <c r="J308" s="109">
        <v>0</v>
      </c>
      <c r="K308" s="109">
        <v>0</v>
      </c>
      <c r="L308" s="109">
        <v>0</v>
      </c>
      <c r="M308" s="109">
        <v>0</v>
      </c>
      <c r="N308">
        <v>69</v>
      </c>
      <c r="O308" s="109">
        <v>78</v>
      </c>
      <c r="P308" s="109">
        <v>0</v>
      </c>
    </row>
    <row r="309" spans="1:16" x14ac:dyDescent="0.15">
      <c r="A309" s="109">
        <v>308</v>
      </c>
      <c r="B309" t="s">
        <v>893</v>
      </c>
      <c r="C309" t="s">
        <v>894</v>
      </c>
      <c r="D309" t="s">
        <v>895</v>
      </c>
      <c r="E309" t="s">
        <v>947</v>
      </c>
      <c r="F309" s="109">
        <v>2022</v>
      </c>
      <c r="G309" s="109">
        <v>2</v>
      </c>
      <c r="H309" s="109">
        <v>0</v>
      </c>
      <c r="I309" s="109">
        <v>0</v>
      </c>
      <c r="J309" s="109">
        <v>0</v>
      </c>
      <c r="K309" s="109">
        <v>0</v>
      </c>
      <c r="L309" s="109">
        <v>0</v>
      </c>
      <c r="M309" s="109">
        <v>0</v>
      </c>
      <c r="N309">
        <v>71</v>
      </c>
      <c r="O309" s="109">
        <v>90</v>
      </c>
      <c r="P309" s="109">
        <v>0</v>
      </c>
    </row>
    <row r="310" spans="1:16" x14ac:dyDescent="0.15">
      <c r="A310" s="109">
        <v>309</v>
      </c>
      <c r="B310" t="s">
        <v>835</v>
      </c>
      <c r="C310" t="s">
        <v>896</v>
      </c>
      <c r="D310" t="s">
        <v>897</v>
      </c>
      <c r="E310" t="s">
        <v>947</v>
      </c>
      <c r="F310" s="109">
        <v>2022</v>
      </c>
      <c r="G310" s="109">
        <v>2</v>
      </c>
      <c r="H310" s="109">
        <v>0</v>
      </c>
      <c r="I310" s="109">
        <v>0</v>
      </c>
      <c r="J310" s="109">
        <v>0</v>
      </c>
      <c r="K310" s="109">
        <v>0</v>
      </c>
      <c r="L310" s="109">
        <v>0</v>
      </c>
      <c r="M310" s="109">
        <v>0</v>
      </c>
      <c r="N310">
        <v>73</v>
      </c>
      <c r="O310" s="109">
        <v>37</v>
      </c>
      <c r="P310" s="109">
        <v>0</v>
      </c>
    </row>
    <row r="311" spans="1:16" x14ac:dyDescent="0.15">
      <c r="A311" s="109">
        <v>310</v>
      </c>
      <c r="B311" t="s">
        <v>898</v>
      </c>
      <c r="C311" t="s">
        <v>899</v>
      </c>
      <c r="D311" t="s">
        <v>900</v>
      </c>
      <c r="E311" t="s">
        <v>952</v>
      </c>
      <c r="F311" s="109">
        <v>2022</v>
      </c>
      <c r="G311" s="109">
        <v>1</v>
      </c>
      <c r="H311" s="109">
        <v>0</v>
      </c>
      <c r="I311" s="109">
        <v>0</v>
      </c>
      <c r="J311" s="109">
        <v>0</v>
      </c>
      <c r="K311" s="109">
        <v>0</v>
      </c>
      <c r="L311" s="109">
        <v>0</v>
      </c>
      <c r="M311" s="109">
        <v>0</v>
      </c>
      <c r="N311">
        <v>76</v>
      </c>
      <c r="O311" s="109">
        <v>0</v>
      </c>
      <c r="P311" s="109">
        <v>0</v>
      </c>
    </row>
    <row r="312" spans="1:16" x14ac:dyDescent="0.15">
      <c r="A312" s="109">
        <v>311</v>
      </c>
      <c r="B312" t="s">
        <v>901</v>
      </c>
      <c r="C312" t="s">
        <v>902</v>
      </c>
      <c r="D312" t="s">
        <v>903</v>
      </c>
      <c r="E312" t="s">
        <v>957</v>
      </c>
      <c r="F312" s="109">
        <v>2022</v>
      </c>
      <c r="G312" s="109">
        <v>1</v>
      </c>
      <c r="H312" s="109">
        <v>0</v>
      </c>
      <c r="I312" s="109">
        <v>0</v>
      </c>
      <c r="J312" s="109">
        <v>0</v>
      </c>
      <c r="K312" s="109">
        <v>0</v>
      </c>
      <c r="L312" s="109">
        <v>0</v>
      </c>
      <c r="M312" s="109">
        <v>0</v>
      </c>
      <c r="N312">
        <v>77</v>
      </c>
      <c r="O312" s="109">
        <v>0</v>
      </c>
      <c r="P312" s="109">
        <v>0</v>
      </c>
    </row>
    <row r="313" spans="1:16" x14ac:dyDescent="0.15">
      <c r="A313" s="109">
        <v>312</v>
      </c>
      <c r="B313" t="s">
        <v>254</v>
      </c>
      <c r="C313" t="s">
        <v>904</v>
      </c>
      <c r="D313" t="s">
        <v>905</v>
      </c>
      <c r="E313" t="s">
        <v>951</v>
      </c>
      <c r="F313" s="109">
        <v>2022</v>
      </c>
      <c r="G313" s="109">
        <v>2</v>
      </c>
      <c r="H313" s="109">
        <v>0</v>
      </c>
      <c r="I313" s="109">
        <v>0</v>
      </c>
      <c r="J313" s="109">
        <v>0</v>
      </c>
      <c r="K313" s="109">
        <v>0</v>
      </c>
      <c r="L313" s="109">
        <v>0</v>
      </c>
      <c r="M313" s="109">
        <v>0</v>
      </c>
      <c r="N313">
        <v>78</v>
      </c>
      <c r="O313" s="109">
        <v>83</v>
      </c>
      <c r="P313" s="109">
        <v>0</v>
      </c>
    </row>
    <row r="314" spans="1:16" x14ac:dyDescent="0.15">
      <c r="A314" s="109">
        <v>313</v>
      </c>
      <c r="B314" t="s">
        <v>906</v>
      </c>
      <c r="C314" t="s">
        <v>907</v>
      </c>
      <c r="D314" t="s">
        <v>908</v>
      </c>
      <c r="E314" t="s">
        <v>952</v>
      </c>
      <c r="F314" s="109">
        <v>2022</v>
      </c>
      <c r="G314" s="109">
        <v>2</v>
      </c>
      <c r="H314" s="109">
        <v>0</v>
      </c>
      <c r="I314" s="109">
        <v>0</v>
      </c>
      <c r="J314" s="109">
        <v>0</v>
      </c>
      <c r="K314" s="109">
        <v>0</v>
      </c>
      <c r="L314" s="109">
        <v>0</v>
      </c>
      <c r="M314" s="109">
        <v>0</v>
      </c>
      <c r="N314">
        <v>81</v>
      </c>
      <c r="O314" s="109">
        <v>69</v>
      </c>
      <c r="P314" s="109">
        <v>0</v>
      </c>
    </row>
    <row r="315" spans="1:16" x14ac:dyDescent="0.15">
      <c r="A315" s="109">
        <v>314</v>
      </c>
      <c r="B315" t="s">
        <v>909</v>
      </c>
      <c r="C315" t="s">
        <v>910</v>
      </c>
      <c r="D315" t="s">
        <v>911</v>
      </c>
      <c r="E315" t="s">
        <v>947</v>
      </c>
      <c r="F315" s="109">
        <v>2022</v>
      </c>
      <c r="G315" s="109">
        <v>1</v>
      </c>
      <c r="H315" s="109">
        <v>0</v>
      </c>
      <c r="I315" s="109">
        <v>0</v>
      </c>
      <c r="J315" s="109">
        <v>0</v>
      </c>
      <c r="K315" s="109">
        <v>0</v>
      </c>
      <c r="L315" s="109">
        <v>0</v>
      </c>
      <c r="M315" s="109">
        <v>0</v>
      </c>
      <c r="N315">
        <v>82</v>
      </c>
      <c r="O315" s="109">
        <v>0</v>
      </c>
      <c r="P315" s="109">
        <v>0</v>
      </c>
    </row>
    <row r="316" spans="1:16" x14ac:dyDescent="0.15">
      <c r="A316" s="109">
        <v>315</v>
      </c>
      <c r="B316" t="s">
        <v>912</v>
      </c>
      <c r="C316" t="s">
        <v>913</v>
      </c>
      <c r="D316" t="s">
        <v>914</v>
      </c>
      <c r="E316" t="s">
        <v>947</v>
      </c>
      <c r="F316" s="109">
        <v>2022</v>
      </c>
      <c r="G316" s="109">
        <v>2</v>
      </c>
      <c r="H316" s="109">
        <v>0</v>
      </c>
      <c r="I316" s="109">
        <v>0</v>
      </c>
      <c r="J316" s="109">
        <v>0</v>
      </c>
      <c r="K316" s="109">
        <v>0</v>
      </c>
      <c r="L316" s="109">
        <v>0</v>
      </c>
      <c r="M316" s="109">
        <v>0</v>
      </c>
      <c r="N316">
        <v>83</v>
      </c>
      <c r="O316" s="109">
        <v>14</v>
      </c>
      <c r="P316" s="109">
        <v>0</v>
      </c>
    </row>
    <row r="317" spans="1:16" x14ac:dyDescent="0.15">
      <c r="A317" s="109">
        <v>316</v>
      </c>
      <c r="B317" t="s">
        <v>234</v>
      </c>
      <c r="C317" t="s">
        <v>915</v>
      </c>
      <c r="D317" t="s">
        <v>916</v>
      </c>
      <c r="E317" t="s">
        <v>947</v>
      </c>
      <c r="F317" s="109">
        <v>2022</v>
      </c>
      <c r="G317" s="109">
        <v>2</v>
      </c>
      <c r="H317" s="109">
        <v>0</v>
      </c>
      <c r="I317" s="109">
        <v>0</v>
      </c>
      <c r="J317" s="109">
        <v>0</v>
      </c>
      <c r="K317" s="109">
        <v>0</v>
      </c>
      <c r="L317" s="109">
        <v>0</v>
      </c>
      <c r="M317" s="109">
        <v>0</v>
      </c>
      <c r="N317">
        <v>85</v>
      </c>
      <c r="O317" s="109">
        <v>51</v>
      </c>
      <c r="P317" s="109">
        <v>0</v>
      </c>
    </row>
    <row r="318" spans="1:16" x14ac:dyDescent="0.15">
      <c r="A318" s="109">
        <v>317</v>
      </c>
      <c r="B318" t="s">
        <v>234</v>
      </c>
      <c r="C318" t="s">
        <v>917</v>
      </c>
      <c r="D318" t="s">
        <v>911</v>
      </c>
      <c r="E318" t="s">
        <v>947</v>
      </c>
      <c r="F318" s="109">
        <v>2022</v>
      </c>
      <c r="G318" s="109">
        <v>2</v>
      </c>
      <c r="H318" s="109">
        <v>0</v>
      </c>
      <c r="I318" s="109">
        <v>0</v>
      </c>
      <c r="J318" s="109">
        <v>0</v>
      </c>
      <c r="K318" s="109">
        <v>0</v>
      </c>
      <c r="L318" s="109">
        <v>0</v>
      </c>
      <c r="M318" s="109">
        <v>0</v>
      </c>
      <c r="N318">
        <v>86</v>
      </c>
      <c r="O318" s="109">
        <v>77</v>
      </c>
      <c r="P318" s="109">
        <v>0</v>
      </c>
    </row>
    <row r="319" spans="1:16" x14ac:dyDescent="0.15">
      <c r="A319" s="109">
        <v>318</v>
      </c>
      <c r="B319" t="s">
        <v>918</v>
      </c>
      <c r="C319" t="s">
        <v>919</v>
      </c>
      <c r="D319" t="s">
        <v>920</v>
      </c>
      <c r="E319" t="s">
        <v>947</v>
      </c>
      <c r="F319" s="109">
        <v>2022</v>
      </c>
      <c r="G319" s="109">
        <v>2</v>
      </c>
      <c r="H319" s="109">
        <v>0</v>
      </c>
      <c r="I319" s="109">
        <v>0</v>
      </c>
      <c r="J319" s="109">
        <v>0</v>
      </c>
      <c r="K319" s="109">
        <v>0</v>
      </c>
      <c r="L319" s="109">
        <v>0</v>
      </c>
      <c r="M319" s="109">
        <v>0</v>
      </c>
      <c r="N319">
        <v>87</v>
      </c>
      <c r="O319" s="109">
        <v>24</v>
      </c>
      <c r="P319" s="109">
        <v>0</v>
      </c>
    </row>
    <row r="320" spans="1:16" x14ac:dyDescent="0.15">
      <c r="A320" s="110">
        <v>319</v>
      </c>
      <c r="B320" s="110" t="s">
        <v>1069</v>
      </c>
      <c r="C320" s="110" t="s">
        <v>1070</v>
      </c>
      <c r="D320" s="110" t="s">
        <v>1071</v>
      </c>
      <c r="E320" t="s">
        <v>947</v>
      </c>
      <c r="F320" s="110">
        <v>2023</v>
      </c>
      <c r="G320" s="110">
        <v>1</v>
      </c>
      <c r="H320" s="110">
        <v>0</v>
      </c>
      <c r="I320" s="110">
        <v>0</v>
      </c>
      <c r="J320" s="110">
        <v>0</v>
      </c>
      <c r="K320" s="110">
        <v>0</v>
      </c>
      <c r="L320" s="110">
        <v>0</v>
      </c>
      <c r="M320" s="110">
        <v>0</v>
      </c>
      <c r="N320" s="110">
        <v>0</v>
      </c>
      <c r="O320" s="110">
        <v>6</v>
      </c>
      <c r="P320" s="109">
        <v>0</v>
      </c>
    </row>
    <row r="321" spans="1:16" x14ac:dyDescent="0.15">
      <c r="A321" s="110">
        <v>320</v>
      </c>
      <c r="B321" s="110" t="s">
        <v>1069</v>
      </c>
      <c r="C321" s="110" t="s">
        <v>1073</v>
      </c>
      <c r="D321" s="110" t="s">
        <v>1072</v>
      </c>
      <c r="E321" s="110" t="s">
        <v>1074</v>
      </c>
      <c r="F321" s="110">
        <v>2023</v>
      </c>
      <c r="G321" s="110">
        <v>1</v>
      </c>
      <c r="H321" s="110">
        <v>0</v>
      </c>
      <c r="I321" s="110">
        <v>0</v>
      </c>
      <c r="J321" s="110">
        <v>0</v>
      </c>
      <c r="K321" s="110">
        <v>0</v>
      </c>
      <c r="L321" s="110">
        <v>0</v>
      </c>
      <c r="M321" s="110">
        <v>0</v>
      </c>
      <c r="N321" s="110">
        <v>0</v>
      </c>
      <c r="O321" s="110">
        <v>7</v>
      </c>
      <c r="P321" s="109">
        <v>0</v>
      </c>
    </row>
    <row r="322" spans="1:16" x14ac:dyDescent="0.15">
      <c r="A322" s="110">
        <v>321</v>
      </c>
      <c r="B322" s="110" t="s">
        <v>1075</v>
      </c>
      <c r="C322" s="110" t="s">
        <v>1076</v>
      </c>
      <c r="D322" s="110" t="s">
        <v>1077</v>
      </c>
      <c r="E322" s="110" t="s">
        <v>1078</v>
      </c>
      <c r="F322" s="110">
        <v>2023</v>
      </c>
      <c r="G322" s="110">
        <v>1</v>
      </c>
      <c r="H322" s="110">
        <v>0</v>
      </c>
      <c r="I322" s="110">
        <v>0</v>
      </c>
      <c r="J322" s="110">
        <v>0</v>
      </c>
      <c r="K322" s="110">
        <v>0</v>
      </c>
      <c r="L322" s="110">
        <v>0</v>
      </c>
      <c r="M322" s="110">
        <v>0</v>
      </c>
      <c r="N322" s="110">
        <v>0</v>
      </c>
      <c r="O322" s="110">
        <v>8</v>
      </c>
      <c r="P322" s="109">
        <v>0</v>
      </c>
    </row>
    <row r="323" spans="1:16" x14ac:dyDescent="0.15">
      <c r="A323" s="110">
        <v>322</v>
      </c>
      <c r="B323" s="110" t="s">
        <v>307</v>
      </c>
      <c r="C323" s="110" t="s">
        <v>1080</v>
      </c>
      <c r="D323" s="110" t="s">
        <v>1081</v>
      </c>
      <c r="E323" s="110" t="s">
        <v>1082</v>
      </c>
      <c r="F323" s="110">
        <v>2023</v>
      </c>
      <c r="G323" s="110">
        <v>1</v>
      </c>
      <c r="H323" s="110">
        <v>0</v>
      </c>
      <c r="I323" s="110">
        <v>0</v>
      </c>
      <c r="J323" s="110">
        <v>0</v>
      </c>
      <c r="K323" s="110">
        <v>0</v>
      </c>
      <c r="L323" s="110">
        <v>0</v>
      </c>
      <c r="M323" s="110">
        <v>0</v>
      </c>
      <c r="N323" s="110">
        <v>0</v>
      </c>
      <c r="O323" s="110">
        <v>12</v>
      </c>
      <c r="P323" s="109">
        <v>0</v>
      </c>
    </row>
    <row r="324" spans="1:16" x14ac:dyDescent="0.15">
      <c r="A324" s="110">
        <v>323</v>
      </c>
      <c r="B324" s="110" t="s">
        <v>1085</v>
      </c>
      <c r="C324" s="110" t="s">
        <v>1086</v>
      </c>
      <c r="D324" s="110" t="s">
        <v>1084</v>
      </c>
      <c r="E324" s="110" t="s">
        <v>197</v>
      </c>
      <c r="F324" s="110">
        <v>2023</v>
      </c>
      <c r="G324" s="110">
        <v>1</v>
      </c>
      <c r="H324" s="110">
        <v>0</v>
      </c>
      <c r="I324" s="110">
        <v>0</v>
      </c>
      <c r="J324" s="110">
        <v>0</v>
      </c>
      <c r="K324" s="110">
        <v>0</v>
      </c>
      <c r="L324" s="110">
        <v>0</v>
      </c>
      <c r="M324" s="110">
        <v>0</v>
      </c>
      <c r="N324" s="110">
        <v>0</v>
      </c>
      <c r="O324" s="110">
        <v>16</v>
      </c>
      <c r="P324" s="109">
        <v>0</v>
      </c>
    </row>
    <row r="325" spans="1:16" x14ac:dyDescent="0.15">
      <c r="A325" s="110">
        <v>324</v>
      </c>
      <c r="B325" s="110" t="s">
        <v>1087</v>
      </c>
      <c r="C325" s="110" t="s">
        <v>1088</v>
      </c>
      <c r="D325" s="110" t="s">
        <v>1089</v>
      </c>
      <c r="E325" s="110" t="s">
        <v>184</v>
      </c>
      <c r="F325" s="110">
        <v>2023</v>
      </c>
      <c r="G325" s="110">
        <v>1</v>
      </c>
      <c r="H325" s="110">
        <v>0</v>
      </c>
      <c r="I325" s="110">
        <v>0</v>
      </c>
      <c r="J325" s="110">
        <v>0</v>
      </c>
      <c r="K325" s="110">
        <v>0</v>
      </c>
      <c r="L325" s="110">
        <v>0</v>
      </c>
      <c r="M325" s="110">
        <v>0</v>
      </c>
      <c r="N325" s="110">
        <v>0</v>
      </c>
      <c r="O325" s="110">
        <v>17</v>
      </c>
      <c r="P325" s="109">
        <v>0</v>
      </c>
    </row>
    <row r="326" spans="1:16" x14ac:dyDescent="0.15">
      <c r="A326" s="110">
        <v>325</v>
      </c>
      <c r="B326" s="110" t="s">
        <v>358</v>
      </c>
      <c r="C326" s="110" t="s">
        <v>1091</v>
      </c>
      <c r="D326" s="110" t="s">
        <v>1092</v>
      </c>
      <c r="E326" s="110" t="s">
        <v>1078</v>
      </c>
      <c r="F326" s="110">
        <v>2023</v>
      </c>
      <c r="G326" s="110">
        <v>1</v>
      </c>
      <c r="H326" s="110">
        <v>0</v>
      </c>
      <c r="I326" s="110">
        <v>0</v>
      </c>
      <c r="J326" s="110">
        <v>0</v>
      </c>
      <c r="K326" s="110">
        <v>0</v>
      </c>
      <c r="L326" s="110">
        <v>0</v>
      </c>
      <c r="M326" s="110">
        <v>0</v>
      </c>
      <c r="N326" s="110">
        <v>0</v>
      </c>
      <c r="O326" s="110">
        <v>29</v>
      </c>
      <c r="P326" s="109">
        <v>0</v>
      </c>
    </row>
    <row r="327" spans="1:16" x14ac:dyDescent="0.15">
      <c r="A327" s="110">
        <v>326</v>
      </c>
      <c r="B327" s="110" t="s">
        <v>1093</v>
      </c>
      <c r="C327" s="110" t="s">
        <v>1094</v>
      </c>
      <c r="D327" s="110" t="s">
        <v>1095</v>
      </c>
      <c r="E327" s="110" t="s">
        <v>197</v>
      </c>
      <c r="F327" s="110">
        <v>2023</v>
      </c>
      <c r="G327" s="110">
        <v>1</v>
      </c>
      <c r="H327" s="110">
        <v>0</v>
      </c>
      <c r="I327" s="110">
        <v>0</v>
      </c>
      <c r="J327" s="110">
        <v>0</v>
      </c>
      <c r="K327" s="110">
        <v>0</v>
      </c>
      <c r="L327" s="110">
        <v>0</v>
      </c>
      <c r="M327" s="110">
        <v>0</v>
      </c>
      <c r="N327" s="110">
        <v>0</v>
      </c>
      <c r="O327" s="110">
        <v>30</v>
      </c>
      <c r="P327" s="109">
        <v>0</v>
      </c>
    </row>
    <row r="328" spans="1:16" x14ac:dyDescent="0.15">
      <c r="A328" s="110">
        <v>327</v>
      </c>
      <c r="B328" s="110" t="s">
        <v>1096</v>
      </c>
      <c r="C328" s="110" t="s">
        <v>1097</v>
      </c>
      <c r="D328" s="110" t="s">
        <v>328</v>
      </c>
      <c r="E328" s="110" t="s">
        <v>197</v>
      </c>
      <c r="F328" s="110">
        <v>2023</v>
      </c>
      <c r="G328" s="110">
        <v>1</v>
      </c>
      <c r="H328" s="110">
        <v>0</v>
      </c>
      <c r="I328" s="110">
        <v>0</v>
      </c>
      <c r="J328" s="110">
        <v>0</v>
      </c>
      <c r="K328" s="110">
        <v>0</v>
      </c>
      <c r="L328" s="110">
        <v>0</v>
      </c>
      <c r="M328" s="110">
        <v>0</v>
      </c>
      <c r="N328" s="110">
        <v>0</v>
      </c>
      <c r="O328" s="110">
        <v>32</v>
      </c>
      <c r="P328" s="109">
        <v>0</v>
      </c>
    </row>
    <row r="329" spans="1:16" x14ac:dyDescent="0.15">
      <c r="A329" s="110">
        <v>328</v>
      </c>
      <c r="B329" s="110" t="s">
        <v>1100</v>
      </c>
      <c r="C329" s="110" t="s">
        <v>1099</v>
      </c>
      <c r="D329" s="110" t="s">
        <v>1098</v>
      </c>
      <c r="E329" s="110" t="s">
        <v>197</v>
      </c>
      <c r="F329" s="110">
        <v>2023</v>
      </c>
      <c r="G329" s="110">
        <v>1</v>
      </c>
      <c r="H329" s="110">
        <v>0</v>
      </c>
      <c r="I329" s="110">
        <v>0</v>
      </c>
      <c r="J329" s="110">
        <v>0</v>
      </c>
      <c r="K329" s="110">
        <v>0</v>
      </c>
      <c r="L329" s="110">
        <v>0</v>
      </c>
      <c r="M329" s="110">
        <v>0</v>
      </c>
      <c r="N329" s="110">
        <v>0</v>
      </c>
      <c r="O329" s="110">
        <v>33</v>
      </c>
      <c r="P329" s="109">
        <v>0</v>
      </c>
    </row>
    <row r="330" spans="1:16" x14ac:dyDescent="0.15">
      <c r="A330" s="110">
        <v>329</v>
      </c>
      <c r="B330" s="110" t="s">
        <v>1093</v>
      </c>
      <c r="C330" s="110" t="s">
        <v>1102</v>
      </c>
      <c r="D330" s="110" t="s">
        <v>1101</v>
      </c>
      <c r="E330" s="110" t="s">
        <v>197</v>
      </c>
      <c r="F330" s="110">
        <v>2023</v>
      </c>
      <c r="G330" s="110">
        <v>1</v>
      </c>
      <c r="H330" s="110">
        <v>0</v>
      </c>
      <c r="I330" s="110">
        <v>0</v>
      </c>
      <c r="J330" s="110">
        <v>0</v>
      </c>
      <c r="K330" s="110">
        <v>0</v>
      </c>
      <c r="L330" s="110">
        <v>0</v>
      </c>
      <c r="M330" s="110">
        <v>0</v>
      </c>
      <c r="N330" s="110">
        <v>0</v>
      </c>
      <c r="O330" s="110">
        <v>40</v>
      </c>
      <c r="P330" s="109">
        <v>0</v>
      </c>
    </row>
    <row r="331" spans="1:16" x14ac:dyDescent="0.15">
      <c r="A331" s="110">
        <v>330</v>
      </c>
      <c r="B331" s="110" t="s">
        <v>1103</v>
      </c>
      <c r="C331" s="110" t="s">
        <v>1105</v>
      </c>
      <c r="D331" s="110" t="s">
        <v>1104</v>
      </c>
      <c r="E331" s="110" t="s">
        <v>1082</v>
      </c>
      <c r="F331" s="110">
        <v>2023</v>
      </c>
      <c r="G331" s="110">
        <v>1</v>
      </c>
      <c r="H331" s="110">
        <v>0</v>
      </c>
      <c r="I331" s="110">
        <v>0</v>
      </c>
      <c r="J331" s="110">
        <v>0</v>
      </c>
      <c r="K331" s="110">
        <v>0</v>
      </c>
      <c r="L331" s="110">
        <v>0</v>
      </c>
      <c r="M331" s="110">
        <v>0</v>
      </c>
      <c r="N331" s="110">
        <v>0</v>
      </c>
      <c r="O331" s="110">
        <v>46</v>
      </c>
      <c r="P331" s="109">
        <v>0</v>
      </c>
    </row>
    <row r="332" spans="1:16" x14ac:dyDescent="0.15">
      <c r="A332" s="110">
        <v>331</v>
      </c>
      <c r="B332" s="110" t="s">
        <v>1107</v>
      </c>
      <c r="C332" s="110" t="s">
        <v>1108</v>
      </c>
      <c r="D332" s="110" t="s">
        <v>1106</v>
      </c>
      <c r="E332" s="110" t="s">
        <v>236</v>
      </c>
      <c r="F332" s="110">
        <v>2023</v>
      </c>
      <c r="G332" s="110">
        <v>1</v>
      </c>
      <c r="H332" s="110">
        <v>0</v>
      </c>
      <c r="I332" s="110">
        <v>0</v>
      </c>
      <c r="J332" s="110">
        <v>0</v>
      </c>
      <c r="K332" s="110">
        <v>0</v>
      </c>
      <c r="L332" s="110">
        <v>0</v>
      </c>
      <c r="M332" s="110">
        <v>0</v>
      </c>
      <c r="N332" s="110">
        <v>0</v>
      </c>
      <c r="O332" s="110">
        <v>47</v>
      </c>
      <c r="P332" s="109">
        <v>0</v>
      </c>
    </row>
    <row r="333" spans="1:16" x14ac:dyDescent="0.15">
      <c r="A333" s="110">
        <v>332</v>
      </c>
      <c r="B333" s="110" t="s">
        <v>1109</v>
      </c>
      <c r="C333" s="110" t="s">
        <v>1111</v>
      </c>
      <c r="D333" s="110" t="s">
        <v>1110</v>
      </c>
      <c r="E333" s="110" t="s">
        <v>184</v>
      </c>
      <c r="F333" s="110">
        <v>2023</v>
      </c>
      <c r="G333" s="110">
        <v>1</v>
      </c>
      <c r="H333" s="110">
        <v>0</v>
      </c>
      <c r="I333" s="110">
        <v>0</v>
      </c>
      <c r="J333" s="110">
        <v>0</v>
      </c>
      <c r="K333" s="110">
        <v>0</v>
      </c>
      <c r="L333" s="110">
        <v>0</v>
      </c>
      <c r="M333" s="110">
        <v>0</v>
      </c>
      <c r="N333" s="110">
        <v>0</v>
      </c>
      <c r="O333" s="110">
        <v>48</v>
      </c>
      <c r="P333" s="109">
        <v>0</v>
      </c>
    </row>
    <row r="334" spans="1:16" x14ac:dyDescent="0.15">
      <c r="A334" s="110">
        <v>333</v>
      </c>
      <c r="B334" s="110" t="s">
        <v>1112</v>
      </c>
      <c r="C334" s="110" t="s">
        <v>1113</v>
      </c>
      <c r="D334" s="110" t="s">
        <v>339</v>
      </c>
      <c r="E334" s="110" t="s">
        <v>236</v>
      </c>
      <c r="F334" s="110">
        <v>2023</v>
      </c>
      <c r="G334" s="110">
        <v>1</v>
      </c>
      <c r="H334" s="110">
        <v>0</v>
      </c>
      <c r="I334" s="110">
        <v>0</v>
      </c>
      <c r="J334" s="110">
        <v>0</v>
      </c>
      <c r="K334" s="110">
        <v>0</v>
      </c>
      <c r="L334" s="110">
        <v>0</v>
      </c>
      <c r="M334" s="110">
        <v>0</v>
      </c>
      <c r="N334" s="110">
        <v>0</v>
      </c>
      <c r="O334" s="110">
        <v>49</v>
      </c>
      <c r="P334" s="109">
        <v>0</v>
      </c>
    </row>
    <row r="335" spans="1:16" x14ac:dyDescent="0.15">
      <c r="A335" s="110">
        <v>334</v>
      </c>
      <c r="B335" s="110" t="s">
        <v>1114</v>
      </c>
      <c r="C335" s="110" t="s">
        <v>1115</v>
      </c>
      <c r="D335" s="110" t="s">
        <v>1116</v>
      </c>
      <c r="E335" s="110" t="s">
        <v>184</v>
      </c>
      <c r="F335" s="110">
        <v>2023</v>
      </c>
      <c r="G335" s="110">
        <v>1</v>
      </c>
      <c r="H335" s="110">
        <v>0</v>
      </c>
      <c r="I335" s="110">
        <v>0</v>
      </c>
      <c r="J335" s="110">
        <v>0</v>
      </c>
      <c r="K335" s="110">
        <v>0</v>
      </c>
      <c r="L335" s="110">
        <v>0</v>
      </c>
      <c r="M335" s="110">
        <v>0</v>
      </c>
      <c r="N335" s="110">
        <v>0</v>
      </c>
      <c r="O335" s="110">
        <v>52</v>
      </c>
      <c r="P335" s="109">
        <v>0</v>
      </c>
    </row>
    <row r="336" spans="1:16" x14ac:dyDescent="0.15">
      <c r="A336" s="110">
        <v>335</v>
      </c>
      <c r="B336" s="110" t="s">
        <v>1118</v>
      </c>
      <c r="C336" s="110" t="s">
        <v>1119</v>
      </c>
      <c r="D336" s="110" t="s">
        <v>1117</v>
      </c>
      <c r="E336" s="110" t="s">
        <v>1120</v>
      </c>
      <c r="F336" s="110">
        <v>2023</v>
      </c>
      <c r="G336" s="110">
        <v>4</v>
      </c>
      <c r="H336" s="110">
        <v>0</v>
      </c>
      <c r="I336" s="110">
        <v>0</v>
      </c>
      <c r="J336" s="110">
        <v>0</v>
      </c>
      <c r="K336" s="110">
        <v>0</v>
      </c>
      <c r="L336" s="110">
        <v>16</v>
      </c>
      <c r="M336" s="110">
        <v>35</v>
      </c>
      <c r="N336" s="110">
        <v>41</v>
      </c>
      <c r="O336" s="110">
        <v>55</v>
      </c>
      <c r="P336" s="109">
        <v>0</v>
      </c>
    </row>
    <row r="337" spans="1:17" x14ac:dyDescent="0.15">
      <c r="A337" s="110">
        <v>336</v>
      </c>
      <c r="B337" s="110" t="s">
        <v>1123</v>
      </c>
      <c r="C337" s="110" t="s">
        <v>1122</v>
      </c>
      <c r="D337" s="110" t="s">
        <v>1121</v>
      </c>
      <c r="E337" s="110" t="s">
        <v>184</v>
      </c>
      <c r="F337" s="110">
        <v>2023</v>
      </c>
      <c r="G337" s="110">
        <v>1</v>
      </c>
      <c r="H337" s="110">
        <v>0</v>
      </c>
      <c r="I337" s="110">
        <v>0</v>
      </c>
      <c r="J337" s="110">
        <v>0</v>
      </c>
      <c r="K337" s="110">
        <v>0</v>
      </c>
      <c r="L337" s="110">
        <v>0</v>
      </c>
      <c r="M337" s="110">
        <v>0</v>
      </c>
      <c r="N337" s="110">
        <v>0</v>
      </c>
      <c r="O337" s="110">
        <v>57</v>
      </c>
      <c r="P337" s="109">
        <v>0</v>
      </c>
    </row>
    <row r="338" spans="1:17" x14ac:dyDescent="0.15">
      <c r="A338" s="110">
        <v>337</v>
      </c>
      <c r="B338" s="110" t="s">
        <v>1125</v>
      </c>
      <c r="C338" s="110" t="s">
        <v>1126</v>
      </c>
      <c r="D338" s="110" t="s">
        <v>1124</v>
      </c>
      <c r="E338" s="110" t="s">
        <v>236</v>
      </c>
      <c r="F338" s="110">
        <v>2023</v>
      </c>
      <c r="G338" s="110">
        <v>1</v>
      </c>
      <c r="H338" s="110">
        <v>0</v>
      </c>
      <c r="I338" s="110">
        <v>0</v>
      </c>
      <c r="J338" s="110">
        <v>0</v>
      </c>
      <c r="K338" s="110">
        <v>0</v>
      </c>
      <c r="L338" s="110">
        <v>0</v>
      </c>
      <c r="M338" s="110">
        <v>0</v>
      </c>
      <c r="N338" s="110">
        <v>0</v>
      </c>
      <c r="O338" s="110">
        <v>58</v>
      </c>
      <c r="P338" s="109">
        <v>0</v>
      </c>
    </row>
    <row r="339" spans="1:17" x14ac:dyDescent="0.15">
      <c r="A339" s="110">
        <v>338</v>
      </c>
      <c r="B339" s="110" t="s">
        <v>1127</v>
      </c>
      <c r="C339" s="110" t="s">
        <v>1129</v>
      </c>
      <c r="D339" s="110" t="s">
        <v>1128</v>
      </c>
      <c r="E339" s="110" t="s">
        <v>1082</v>
      </c>
      <c r="F339" s="110">
        <v>2023</v>
      </c>
      <c r="G339" s="110">
        <v>1</v>
      </c>
      <c r="H339" s="110">
        <v>0</v>
      </c>
      <c r="I339" s="110">
        <v>0</v>
      </c>
      <c r="J339" s="110">
        <v>0</v>
      </c>
      <c r="K339" s="110">
        <v>0</v>
      </c>
      <c r="L339" s="110">
        <v>0</v>
      </c>
      <c r="M339" s="110">
        <v>0</v>
      </c>
      <c r="N339" s="110">
        <v>0</v>
      </c>
      <c r="O339" s="110">
        <v>59</v>
      </c>
      <c r="P339" s="109">
        <v>0</v>
      </c>
    </row>
    <row r="340" spans="1:17" x14ac:dyDescent="0.15">
      <c r="A340" s="110">
        <v>339</v>
      </c>
      <c r="B340" s="110" t="s">
        <v>685</v>
      </c>
      <c r="C340" s="110" t="s">
        <v>1131</v>
      </c>
      <c r="D340" s="110" t="s">
        <v>1130</v>
      </c>
      <c r="E340" s="110" t="s">
        <v>1082</v>
      </c>
      <c r="F340" s="110">
        <v>2023</v>
      </c>
      <c r="G340" s="110">
        <v>6</v>
      </c>
      <c r="H340" s="110">
        <v>0</v>
      </c>
      <c r="I340" s="110">
        <v>0</v>
      </c>
      <c r="J340" s="110">
        <v>75</v>
      </c>
      <c r="K340" s="110">
        <v>64</v>
      </c>
      <c r="L340" s="110">
        <v>84</v>
      </c>
      <c r="M340" s="109">
        <v>74</v>
      </c>
      <c r="N340" s="109">
        <v>72</v>
      </c>
      <c r="O340" s="110">
        <v>64</v>
      </c>
      <c r="P340" s="109">
        <v>0</v>
      </c>
      <c r="Q340" t="s">
        <v>1195</v>
      </c>
    </row>
    <row r="341" spans="1:17" x14ac:dyDescent="0.15">
      <c r="A341" s="110">
        <v>340</v>
      </c>
      <c r="B341" s="110" t="s">
        <v>1132</v>
      </c>
      <c r="C341" s="110" t="s">
        <v>1134</v>
      </c>
      <c r="D341" s="110" t="s">
        <v>1133</v>
      </c>
      <c r="E341" s="110" t="s">
        <v>184</v>
      </c>
      <c r="F341" s="110">
        <v>2023</v>
      </c>
      <c r="G341" s="110">
        <v>1</v>
      </c>
      <c r="H341" s="110">
        <v>0</v>
      </c>
      <c r="I341" s="110">
        <v>0</v>
      </c>
      <c r="J341" s="110">
        <v>0</v>
      </c>
      <c r="K341" s="110">
        <v>0</v>
      </c>
      <c r="L341" s="110">
        <v>0</v>
      </c>
      <c r="M341" s="110">
        <v>0</v>
      </c>
      <c r="N341" s="110">
        <v>0</v>
      </c>
      <c r="O341" s="110">
        <v>67</v>
      </c>
      <c r="P341" s="109">
        <v>0</v>
      </c>
    </row>
    <row r="342" spans="1:17" x14ac:dyDescent="0.15">
      <c r="A342" s="110">
        <v>341</v>
      </c>
      <c r="B342" s="110" t="s">
        <v>1135</v>
      </c>
      <c r="C342" s="110" t="s">
        <v>1136</v>
      </c>
      <c r="D342" s="110" t="s">
        <v>1137</v>
      </c>
      <c r="E342" s="110" t="s">
        <v>1138</v>
      </c>
      <c r="F342" s="110">
        <v>2020</v>
      </c>
      <c r="G342" s="110">
        <v>3</v>
      </c>
      <c r="H342" s="110">
        <v>0</v>
      </c>
      <c r="I342" s="110">
        <v>0</v>
      </c>
      <c r="J342" s="110">
        <v>0</v>
      </c>
      <c r="K342" s="110">
        <v>0</v>
      </c>
      <c r="L342" s="110">
        <v>24</v>
      </c>
      <c r="M342" s="110">
        <v>2</v>
      </c>
      <c r="N342" s="110">
        <v>8</v>
      </c>
      <c r="O342" s="110">
        <v>0</v>
      </c>
      <c r="P342" s="109">
        <v>0</v>
      </c>
    </row>
    <row r="343" spans="1:17" x14ac:dyDescent="0.15">
      <c r="A343" s="110">
        <v>342</v>
      </c>
      <c r="B343" s="110" t="s">
        <v>1140</v>
      </c>
      <c r="C343" s="110" t="s">
        <v>1141</v>
      </c>
      <c r="D343" s="110" t="s">
        <v>1139</v>
      </c>
      <c r="E343" s="110" t="s">
        <v>1078</v>
      </c>
      <c r="F343" s="110">
        <v>2023</v>
      </c>
      <c r="G343" s="110">
        <v>1</v>
      </c>
      <c r="H343" s="110">
        <v>0</v>
      </c>
      <c r="I343" s="110">
        <v>0</v>
      </c>
      <c r="J343" s="110">
        <v>0</v>
      </c>
      <c r="K343" s="110">
        <v>0</v>
      </c>
      <c r="L343" s="110">
        <v>0</v>
      </c>
      <c r="M343" s="110">
        <v>0</v>
      </c>
      <c r="N343" s="110">
        <v>0</v>
      </c>
      <c r="O343" s="110">
        <v>71</v>
      </c>
      <c r="P343" s="109">
        <v>0</v>
      </c>
    </row>
    <row r="344" spans="1:17" x14ac:dyDescent="0.15">
      <c r="A344" s="110">
        <v>343</v>
      </c>
      <c r="B344" s="110" t="s">
        <v>467</v>
      </c>
      <c r="C344" s="110" t="s">
        <v>1142</v>
      </c>
      <c r="D344" s="110" t="s">
        <v>1143</v>
      </c>
      <c r="E344" s="110" t="s">
        <v>1078</v>
      </c>
      <c r="F344" s="110">
        <v>2023</v>
      </c>
      <c r="G344" s="110">
        <v>1</v>
      </c>
      <c r="H344" s="110">
        <v>0</v>
      </c>
      <c r="I344" s="110">
        <v>0</v>
      </c>
      <c r="J344" s="110">
        <v>0</v>
      </c>
      <c r="K344" s="110">
        <v>0</v>
      </c>
      <c r="L344" s="110">
        <v>0</v>
      </c>
      <c r="M344" s="110">
        <v>0</v>
      </c>
      <c r="N344" s="110">
        <v>0</v>
      </c>
      <c r="O344" s="110">
        <v>73</v>
      </c>
      <c r="P344" s="109">
        <v>0</v>
      </c>
    </row>
    <row r="345" spans="1:17" x14ac:dyDescent="0.15">
      <c r="A345" s="110">
        <v>344</v>
      </c>
      <c r="B345" s="110" t="s">
        <v>1144</v>
      </c>
      <c r="C345" s="110" t="s">
        <v>1146</v>
      </c>
      <c r="D345" s="110" t="s">
        <v>1145</v>
      </c>
      <c r="E345" s="110" t="s">
        <v>1078</v>
      </c>
      <c r="F345" s="110">
        <v>2023</v>
      </c>
      <c r="G345" s="110">
        <v>1</v>
      </c>
      <c r="H345" s="110">
        <v>0</v>
      </c>
      <c r="I345" s="110">
        <v>0</v>
      </c>
      <c r="J345" s="110">
        <v>0</v>
      </c>
      <c r="K345" s="110">
        <v>0</v>
      </c>
      <c r="L345" s="110">
        <v>0</v>
      </c>
      <c r="M345" s="110">
        <v>0</v>
      </c>
      <c r="N345" s="110">
        <v>0</v>
      </c>
      <c r="O345" s="110">
        <v>76</v>
      </c>
      <c r="P345" s="109">
        <v>0</v>
      </c>
    </row>
    <row r="346" spans="1:17" x14ac:dyDescent="0.15">
      <c r="A346" s="110">
        <v>345</v>
      </c>
      <c r="B346" s="110" t="s">
        <v>1147</v>
      </c>
      <c r="C346" s="110" t="s">
        <v>1149</v>
      </c>
      <c r="D346" s="110" t="s">
        <v>1148</v>
      </c>
      <c r="E346" s="110" t="s">
        <v>1079</v>
      </c>
      <c r="F346" s="110">
        <v>2023</v>
      </c>
      <c r="G346" s="110">
        <v>1</v>
      </c>
      <c r="H346" s="110">
        <v>0</v>
      </c>
      <c r="I346" s="110">
        <v>0</v>
      </c>
      <c r="J346" s="110">
        <v>0</v>
      </c>
      <c r="K346" s="110">
        <v>0</v>
      </c>
      <c r="L346" s="110">
        <v>0</v>
      </c>
      <c r="M346" s="110">
        <v>0</v>
      </c>
      <c r="N346" s="110">
        <v>0</v>
      </c>
      <c r="O346" s="110">
        <v>80</v>
      </c>
      <c r="P346" s="109">
        <v>0</v>
      </c>
    </row>
    <row r="347" spans="1:17" x14ac:dyDescent="0.15">
      <c r="A347" s="110">
        <v>346</v>
      </c>
      <c r="B347" s="110" t="s">
        <v>1151</v>
      </c>
      <c r="C347" s="110" t="s">
        <v>1153</v>
      </c>
      <c r="D347" s="110" t="s">
        <v>1152</v>
      </c>
      <c r="E347" s="110" t="s">
        <v>197</v>
      </c>
      <c r="F347" s="110">
        <v>2023</v>
      </c>
      <c r="G347" s="110">
        <v>1</v>
      </c>
      <c r="H347" s="110">
        <v>0</v>
      </c>
      <c r="I347" s="110">
        <v>0</v>
      </c>
      <c r="J347" s="110">
        <v>0</v>
      </c>
      <c r="K347" s="110">
        <v>0</v>
      </c>
      <c r="L347" s="110">
        <v>0</v>
      </c>
      <c r="M347" s="110">
        <v>0</v>
      </c>
      <c r="N347" s="110">
        <v>0</v>
      </c>
      <c r="O347" s="110">
        <v>82</v>
      </c>
      <c r="P347" s="109">
        <v>0</v>
      </c>
    </row>
    <row r="348" spans="1:17" x14ac:dyDescent="0.15">
      <c r="A348" s="110">
        <v>347</v>
      </c>
      <c r="B348" s="110" t="s">
        <v>1123</v>
      </c>
      <c r="C348" s="110" t="s">
        <v>1154</v>
      </c>
      <c r="D348" s="110" t="s">
        <v>1155</v>
      </c>
      <c r="E348" s="110" t="s">
        <v>1078</v>
      </c>
      <c r="F348" s="110">
        <v>2022</v>
      </c>
      <c r="G348" s="110">
        <v>2</v>
      </c>
      <c r="H348" s="110">
        <v>0</v>
      </c>
      <c r="I348" s="110">
        <v>0</v>
      </c>
      <c r="J348" s="110">
        <v>0</v>
      </c>
      <c r="K348" s="110">
        <v>0</v>
      </c>
      <c r="L348" s="110">
        <v>0</v>
      </c>
      <c r="M348" s="110">
        <v>0</v>
      </c>
      <c r="N348" s="110">
        <v>23</v>
      </c>
      <c r="O348" s="110">
        <v>84</v>
      </c>
      <c r="P348" s="109">
        <v>0</v>
      </c>
    </row>
    <row r="349" spans="1:17" x14ac:dyDescent="0.15">
      <c r="A349" s="110">
        <v>348</v>
      </c>
      <c r="B349" s="110" t="s">
        <v>1156</v>
      </c>
      <c r="C349" s="110" t="s">
        <v>1158</v>
      </c>
      <c r="D349" s="110" t="s">
        <v>1157</v>
      </c>
      <c r="E349" s="110" t="s">
        <v>184</v>
      </c>
      <c r="F349" s="110">
        <v>2016</v>
      </c>
      <c r="G349" s="110">
        <v>5</v>
      </c>
      <c r="H349" s="110">
        <v>7</v>
      </c>
      <c r="I349" s="110">
        <v>64</v>
      </c>
      <c r="J349" s="110">
        <v>94</v>
      </c>
      <c r="K349" s="110">
        <v>90</v>
      </c>
      <c r="L349" s="110">
        <v>0</v>
      </c>
      <c r="M349" s="110">
        <v>0</v>
      </c>
      <c r="N349" s="110">
        <v>0</v>
      </c>
      <c r="O349" s="110">
        <v>86</v>
      </c>
      <c r="P349" s="109">
        <v>0</v>
      </c>
    </row>
    <row r="350" spans="1:17" x14ac:dyDescent="0.15">
      <c r="A350" s="110">
        <v>349</v>
      </c>
      <c r="B350" s="110" t="s">
        <v>1159</v>
      </c>
      <c r="C350" s="110" t="s">
        <v>1161</v>
      </c>
      <c r="D350" s="110" t="s">
        <v>1160</v>
      </c>
      <c r="E350" s="110" t="s">
        <v>184</v>
      </c>
      <c r="F350" s="110">
        <v>2023</v>
      </c>
      <c r="G350" s="110">
        <v>1</v>
      </c>
      <c r="H350" s="110">
        <v>0</v>
      </c>
      <c r="I350" s="110">
        <v>0</v>
      </c>
      <c r="J350" s="110">
        <v>0</v>
      </c>
      <c r="K350" s="110">
        <v>0</v>
      </c>
      <c r="L350" s="110">
        <v>0</v>
      </c>
      <c r="M350" s="110">
        <v>0</v>
      </c>
      <c r="N350" s="110">
        <v>0</v>
      </c>
      <c r="O350" s="110">
        <v>87</v>
      </c>
      <c r="P350" s="109">
        <v>0</v>
      </c>
    </row>
    <row r="351" spans="1:17" x14ac:dyDescent="0.15">
      <c r="A351" s="110">
        <v>350</v>
      </c>
      <c r="B351" s="110" t="s">
        <v>1159</v>
      </c>
      <c r="C351" s="110" t="s">
        <v>1163</v>
      </c>
      <c r="D351" s="110" t="s">
        <v>1162</v>
      </c>
      <c r="E351" s="110" t="s">
        <v>197</v>
      </c>
      <c r="F351" s="110">
        <v>2023</v>
      </c>
      <c r="G351" s="110">
        <v>1</v>
      </c>
      <c r="H351" s="110">
        <v>0</v>
      </c>
      <c r="I351" s="110">
        <v>0</v>
      </c>
      <c r="J351" s="110">
        <v>0</v>
      </c>
      <c r="K351" s="110">
        <v>0</v>
      </c>
      <c r="L351" s="110">
        <v>0</v>
      </c>
      <c r="M351" s="110">
        <v>0</v>
      </c>
      <c r="N351" s="110">
        <v>0</v>
      </c>
      <c r="O351" s="110">
        <v>88</v>
      </c>
      <c r="P351" s="109">
        <v>0</v>
      </c>
    </row>
    <row r="352" spans="1:17" x14ac:dyDescent="0.15">
      <c r="A352" s="110">
        <v>351</v>
      </c>
      <c r="B352" s="110" t="s">
        <v>1164</v>
      </c>
      <c r="C352" s="110" t="s">
        <v>1166</v>
      </c>
      <c r="D352" s="110" t="s">
        <v>1165</v>
      </c>
      <c r="E352" s="110" t="s">
        <v>197</v>
      </c>
      <c r="F352" s="110">
        <v>2023</v>
      </c>
      <c r="G352" s="110">
        <v>1</v>
      </c>
      <c r="H352" s="110">
        <v>0</v>
      </c>
      <c r="I352" s="110">
        <v>0</v>
      </c>
      <c r="J352" s="110">
        <v>0</v>
      </c>
      <c r="K352" s="110">
        <v>0</v>
      </c>
      <c r="L352" s="110">
        <v>0</v>
      </c>
      <c r="M352" s="110">
        <v>0</v>
      </c>
      <c r="N352" s="110">
        <v>0</v>
      </c>
      <c r="O352" s="110">
        <v>89</v>
      </c>
      <c r="P352" s="109">
        <v>0</v>
      </c>
    </row>
    <row r="353" spans="1:16" x14ac:dyDescent="0.15">
      <c r="A353" s="110">
        <v>352</v>
      </c>
      <c r="B353" s="110" t="s">
        <v>1167</v>
      </c>
      <c r="C353" s="110" t="s">
        <v>1169</v>
      </c>
      <c r="D353" s="110" t="s">
        <v>1168</v>
      </c>
      <c r="E353" s="110" t="s">
        <v>1082</v>
      </c>
      <c r="F353" s="110">
        <v>2023</v>
      </c>
      <c r="G353" s="110">
        <v>1</v>
      </c>
      <c r="H353" s="110">
        <v>0</v>
      </c>
      <c r="I353" s="110">
        <v>0</v>
      </c>
      <c r="J353" s="110">
        <v>0</v>
      </c>
      <c r="K353" s="110">
        <v>0</v>
      </c>
      <c r="L353" s="110">
        <v>0</v>
      </c>
      <c r="M353" s="110">
        <v>0</v>
      </c>
      <c r="N353" s="110">
        <v>0</v>
      </c>
      <c r="O353" s="110">
        <v>91</v>
      </c>
      <c r="P353" s="109">
        <v>0</v>
      </c>
    </row>
    <row r="354" spans="1:16" x14ac:dyDescent="0.15">
      <c r="A354" s="110">
        <v>353</v>
      </c>
      <c r="B354" s="110" t="s">
        <v>1170</v>
      </c>
      <c r="C354" s="110" t="s">
        <v>1172</v>
      </c>
      <c r="D354" s="110" t="s">
        <v>1171</v>
      </c>
      <c r="E354" s="110" t="s">
        <v>1082</v>
      </c>
      <c r="F354" s="110">
        <v>2023</v>
      </c>
      <c r="G354" s="110">
        <v>1</v>
      </c>
      <c r="H354" s="110">
        <v>0</v>
      </c>
      <c r="I354" s="110">
        <v>0</v>
      </c>
      <c r="J354" s="110">
        <v>0</v>
      </c>
      <c r="K354" s="110">
        <v>0</v>
      </c>
      <c r="L354" s="110">
        <v>0</v>
      </c>
      <c r="M354" s="110">
        <v>0</v>
      </c>
      <c r="N354" s="110">
        <v>0</v>
      </c>
      <c r="O354" s="110">
        <v>92</v>
      </c>
      <c r="P354" s="109">
        <v>0</v>
      </c>
    </row>
    <row r="355" spans="1:16" x14ac:dyDescent="0.15">
      <c r="A355" s="110">
        <v>354</v>
      </c>
      <c r="B355" s="110" t="s">
        <v>1173</v>
      </c>
      <c r="C355" s="110" t="s">
        <v>1070</v>
      </c>
      <c r="D355" s="110" t="s">
        <v>1071</v>
      </c>
      <c r="E355" s="110" t="s">
        <v>184</v>
      </c>
      <c r="F355" s="110">
        <v>2023</v>
      </c>
      <c r="G355" s="110">
        <v>1</v>
      </c>
      <c r="H355" s="110">
        <v>0</v>
      </c>
      <c r="I355" s="110">
        <v>0</v>
      </c>
      <c r="J355" s="110">
        <v>0</v>
      </c>
      <c r="K355" s="110">
        <v>0</v>
      </c>
      <c r="L355" s="110">
        <v>0</v>
      </c>
      <c r="M355" s="110">
        <v>0</v>
      </c>
      <c r="N355" s="110">
        <v>0</v>
      </c>
      <c r="O355" s="110">
        <v>93</v>
      </c>
      <c r="P355" s="109">
        <v>0</v>
      </c>
    </row>
    <row r="356" spans="1:16" x14ac:dyDescent="0.15">
      <c r="A356" s="110">
        <v>355</v>
      </c>
      <c r="B356" s="110" t="s">
        <v>1174</v>
      </c>
      <c r="C356" s="110" t="s">
        <v>1176</v>
      </c>
      <c r="D356" s="110" t="s">
        <v>1175</v>
      </c>
      <c r="E356" s="110" t="s">
        <v>1078</v>
      </c>
      <c r="F356" s="110">
        <v>2023</v>
      </c>
      <c r="G356" s="110">
        <v>1</v>
      </c>
      <c r="H356" s="110">
        <v>0</v>
      </c>
      <c r="I356" s="110">
        <v>0</v>
      </c>
      <c r="J356" s="110">
        <v>0</v>
      </c>
      <c r="K356" s="110">
        <v>0</v>
      </c>
      <c r="L356" s="110">
        <v>0</v>
      </c>
      <c r="M356" s="110">
        <v>0</v>
      </c>
      <c r="N356" s="110">
        <v>0</v>
      </c>
      <c r="O356" s="110">
        <v>94</v>
      </c>
      <c r="P356" s="109">
        <v>0</v>
      </c>
    </row>
    <row r="357" spans="1:16" x14ac:dyDescent="0.15">
      <c r="A357" s="110">
        <v>356</v>
      </c>
      <c r="B357" s="110" t="s">
        <v>1177</v>
      </c>
      <c r="C357" s="110" t="s">
        <v>1178</v>
      </c>
      <c r="D357" s="110" t="s">
        <v>1181</v>
      </c>
      <c r="E357" s="110" t="s">
        <v>184</v>
      </c>
      <c r="F357" s="110">
        <v>2023</v>
      </c>
      <c r="G357" s="110">
        <v>1</v>
      </c>
      <c r="H357" s="110">
        <v>0</v>
      </c>
      <c r="I357" s="110">
        <v>0</v>
      </c>
      <c r="J357" s="110">
        <v>0</v>
      </c>
      <c r="K357" s="110">
        <v>0</v>
      </c>
      <c r="L357" s="110">
        <v>0</v>
      </c>
      <c r="M357" s="110">
        <v>0</v>
      </c>
      <c r="N357" s="110">
        <v>0</v>
      </c>
      <c r="O357" s="110">
        <v>95</v>
      </c>
      <c r="P357" s="109">
        <v>0</v>
      </c>
    </row>
    <row r="358" spans="1:16" x14ac:dyDescent="0.15">
      <c r="A358" s="110">
        <v>357</v>
      </c>
      <c r="B358" s="110" t="s">
        <v>1179</v>
      </c>
      <c r="C358" s="110" t="s">
        <v>1182</v>
      </c>
      <c r="D358" s="110" t="s">
        <v>1180</v>
      </c>
      <c r="E358" s="110" t="s">
        <v>197</v>
      </c>
      <c r="F358" s="110">
        <v>2023</v>
      </c>
      <c r="G358" s="110">
        <v>1</v>
      </c>
      <c r="H358" s="110">
        <v>0</v>
      </c>
      <c r="I358" s="110">
        <v>0</v>
      </c>
      <c r="J358" s="110">
        <v>0</v>
      </c>
      <c r="K358" s="110">
        <v>0</v>
      </c>
      <c r="L358" s="110">
        <v>0</v>
      </c>
      <c r="M358" s="110">
        <v>0</v>
      </c>
      <c r="N358" s="110">
        <v>0</v>
      </c>
      <c r="O358" s="110">
        <v>97</v>
      </c>
      <c r="P358" s="109">
        <v>0</v>
      </c>
    </row>
    <row r="359" spans="1:16" x14ac:dyDescent="0.15">
      <c r="A359" s="110">
        <v>358</v>
      </c>
      <c r="B359" s="110" t="s">
        <v>1183</v>
      </c>
      <c r="C359" s="110" t="s">
        <v>1185</v>
      </c>
      <c r="D359" s="110" t="s">
        <v>1184</v>
      </c>
      <c r="E359" s="110" t="s">
        <v>1082</v>
      </c>
      <c r="F359" s="110">
        <v>2023</v>
      </c>
      <c r="G359" s="110">
        <v>1</v>
      </c>
      <c r="H359" s="110">
        <v>0</v>
      </c>
      <c r="I359" s="110">
        <v>0</v>
      </c>
      <c r="J359" s="110">
        <v>0</v>
      </c>
      <c r="K359" s="110">
        <v>0</v>
      </c>
      <c r="L359" s="110">
        <v>0</v>
      </c>
      <c r="M359" s="110">
        <v>0</v>
      </c>
      <c r="N359" s="110">
        <v>0</v>
      </c>
      <c r="O359" s="110">
        <v>98</v>
      </c>
      <c r="P359" s="109">
        <v>0</v>
      </c>
    </row>
    <row r="360" spans="1:16" x14ac:dyDescent="0.15">
      <c r="A360" s="110">
        <v>359</v>
      </c>
      <c r="B360" s="110" t="s">
        <v>1186</v>
      </c>
      <c r="C360" s="110" t="s">
        <v>1188</v>
      </c>
      <c r="D360" s="110" t="s">
        <v>1187</v>
      </c>
      <c r="E360" s="110" t="s">
        <v>1082</v>
      </c>
      <c r="F360" s="110">
        <v>2023</v>
      </c>
      <c r="G360" s="110">
        <v>1</v>
      </c>
      <c r="H360" s="110">
        <v>0</v>
      </c>
      <c r="I360" s="110">
        <v>0</v>
      </c>
      <c r="J360" s="110">
        <v>0</v>
      </c>
      <c r="K360" s="110">
        <v>0</v>
      </c>
      <c r="L360" s="110">
        <v>0</v>
      </c>
      <c r="M360" s="110">
        <v>0</v>
      </c>
      <c r="N360" s="110">
        <v>0</v>
      </c>
      <c r="O360" s="110">
        <v>99</v>
      </c>
      <c r="P360" s="109">
        <v>0</v>
      </c>
    </row>
    <row r="361" spans="1:16" x14ac:dyDescent="0.15">
      <c r="A361" s="110">
        <v>360</v>
      </c>
      <c r="B361" s="110" t="s">
        <v>1190</v>
      </c>
      <c r="C361" s="110" t="s">
        <v>1192</v>
      </c>
      <c r="D361" s="110" t="s">
        <v>1191</v>
      </c>
      <c r="E361" s="110" t="s">
        <v>1078</v>
      </c>
      <c r="F361" s="110">
        <v>2023</v>
      </c>
      <c r="G361" s="110">
        <v>1</v>
      </c>
      <c r="H361" s="110">
        <v>0</v>
      </c>
      <c r="I361" s="110">
        <v>0</v>
      </c>
      <c r="J361" s="110">
        <v>0</v>
      </c>
      <c r="K361" s="110">
        <v>0</v>
      </c>
      <c r="L361" s="110">
        <v>0</v>
      </c>
      <c r="M361" s="110">
        <v>0</v>
      </c>
      <c r="N361" s="110">
        <v>0</v>
      </c>
      <c r="O361" s="110">
        <v>101</v>
      </c>
      <c r="P361" s="109">
        <v>0</v>
      </c>
    </row>
    <row r="362" spans="1:16" x14ac:dyDescent="0.15">
      <c r="A362" s="110">
        <v>361</v>
      </c>
      <c r="B362" s="110" t="s">
        <v>1193</v>
      </c>
      <c r="C362" s="110" t="s">
        <v>1194</v>
      </c>
      <c r="D362" s="110" t="s">
        <v>1095</v>
      </c>
      <c r="E362" s="110" t="s">
        <v>184</v>
      </c>
      <c r="F362" s="110">
        <v>2023</v>
      </c>
      <c r="G362" s="110">
        <v>1</v>
      </c>
      <c r="H362" s="110">
        <v>0</v>
      </c>
      <c r="I362" s="110">
        <v>0</v>
      </c>
      <c r="J362" s="110">
        <v>0</v>
      </c>
      <c r="K362" s="110">
        <v>0</v>
      </c>
      <c r="L362" s="110">
        <v>0</v>
      </c>
      <c r="M362" s="110">
        <v>0</v>
      </c>
      <c r="N362" s="110">
        <v>0</v>
      </c>
      <c r="O362" s="110">
        <v>102</v>
      </c>
      <c r="P362" s="109">
        <v>0</v>
      </c>
    </row>
    <row r="363" spans="1:16" ht="16.5" x14ac:dyDescent="0.15">
      <c r="A363" s="110">
        <v>362</v>
      </c>
      <c r="B363" s="142" t="s">
        <v>510</v>
      </c>
      <c r="C363" s="143" t="s">
        <v>1210</v>
      </c>
      <c r="D363" s="110" t="s">
        <v>392</v>
      </c>
      <c r="E363" s="110" t="s">
        <v>197</v>
      </c>
      <c r="F363" s="110">
        <v>2024</v>
      </c>
      <c r="G363" s="110">
        <v>3</v>
      </c>
      <c r="H363" s="110">
        <v>0</v>
      </c>
      <c r="I363" s="110">
        <v>0</v>
      </c>
      <c r="J363" s="110">
        <v>0</v>
      </c>
      <c r="K363" s="110">
        <v>0</v>
      </c>
      <c r="L363" s="110">
        <v>10</v>
      </c>
      <c r="M363" s="110">
        <v>0</v>
      </c>
      <c r="N363" s="110">
        <v>0</v>
      </c>
      <c r="O363">
        <v>75</v>
      </c>
      <c r="P363" s="110">
        <v>1</v>
      </c>
    </row>
    <row r="364" spans="1:16" ht="16.5" x14ac:dyDescent="0.15">
      <c r="A364" s="110">
        <v>363</v>
      </c>
      <c r="B364" s="142" t="s">
        <v>1197</v>
      </c>
      <c r="C364" s="143" t="s">
        <v>1211</v>
      </c>
      <c r="D364" s="110" t="s">
        <v>1343</v>
      </c>
      <c r="E364" s="110" t="s">
        <v>197</v>
      </c>
      <c r="F364" s="110">
        <v>2024</v>
      </c>
      <c r="G364" s="110">
        <v>4</v>
      </c>
      <c r="H364" s="110">
        <v>0</v>
      </c>
      <c r="I364" s="110">
        <v>0</v>
      </c>
      <c r="J364" s="110">
        <v>0</v>
      </c>
      <c r="K364" s="110">
        <v>0</v>
      </c>
      <c r="L364" s="110">
        <v>0</v>
      </c>
      <c r="M364" s="110">
        <v>61</v>
      </c>
      <c r="N364">
        <v>20</v>
      </c>
      <c r="O364">
        <v>31</v>
      </c>
      <c r="P364" s="110">
        <v>2</v>
      </c>
    </row>
    <row r="365" spans="1:16" ht="16.5" x14ac:dyDescent="0.15">
      <c r="A365" s="110">
        <v>364</v>
      </c>
      <c r="B365" s="142" t="s">
        <v>230</v>
      </c>
      <c r="C365" s="143" t="s">
        <v>1212</v>
      </c>
      <c r="D365" s="110" t="s">
        <v>466</v>
      </c>
      <c r="E365" s="110" t="s">
        <v>184</v>
      </c>
      <c r="F365" s="110">
        <v>2024</v>
      </c>
      <c r="G365" s="110">
        <v>7</v>
      </c>
      <c r="H365" s="110">
        <v>0</v>
      </c>
      <c r="I365" s="110">
        <v>0</v>
      </c>
      <c r="J365" s="110">
        <v>31</v>
      </c>
      <c r="K365" s="110">
        <v>4</v>
      </c>
      <c r="L365" s="110">
        <v>2</v>
      </c>
      <c r="M365" s="110">
        <v>5</v>
      </c>
      <c r="N365">
        <v>1</v>
      </c>
      <c r="O365">
        <v>3</v>
      </c>
      <c r="P365" s="110">
        <v>3</v>
      </c>
    </row>
    <row r="366" spans="1:16" ht="16.5" x14ac:dyDescent="0.15">
      <c r="A366" s="110">
        <v>365</v>
      </c>
      <c r="B366" s="142" t="s">
        <v>1198</v>
      </c>
      <c r="C366" s="144" t="s">
        <v>1213</v>
      </c>
      <c r="D366" s="110" t="s">
        <v>641</v>
      </c>
      <c r="E366" s="110" t="s">
        <v>184</v>
      </c>
      <c r="F366" s="110">
        <v>2024</v>
      </c>
      <c r="G366" s="110">
        <v>2</v>
      </c>
      <c r="H366" s="110">
        <v>0</v>
      </c>
      <c r="I366" s="110">
        <v>0</v>
      </c>
      <c r="J366" s="110">
        <v>0</v>
      </c>
      <c r="K366" s="110">
        <v>0</v>
      </c>
      <c r="L366" s="110">
        <v>0</v>
      </c>
      <c r="M366" s="110">
        <v>0</v>
      </c>
      <c r="N366">
        <v>0</v>
      </c>
      <c r="O366">
        <v>59</v>
      </c>
      <c r="P366" s="110">
        <v>4</v>
      </c>
    </row>
    <row r="367" spans="1:16" ht="16.5" x14ac:dyDescent="0.15">
      <c r="A367" s="110">
        <v>366</v>
      </c>
      <c r="B367" s="142" t="s">
        <v>350</v>
      </c>
      <c r="C367" s="144" t="s">
        <v>351</v>
      </c>
      <c r="D367" s="110" t="s">
        <v>233</v>
      </c>
      <c r="E367" s="110" t="s">
        <v>184</v>
      </c>
      <c r="F367" s="110">
        <v>2024</v>
      </c>
      <c r="G367" s="110">
        <v>8</v>
      </c>
      <c r="H367" s="110">
        <v>0</v>
      </c>
      <c r="I367" s="110">
        <v>13</v>
      </c>
      <c r="J367" s="110">
        <v>18</v>
      </c>
      <c r="K367" s="110">
        <v>3</v>
      </c>
      <c r="L367" s="110">
        <v>15</v>
      </c>
      <c r="M367" s="110">
        <v>1</v>
      </c>
      <c r="N367">
        <v>14</v>
      </c>
      <c r="O367">
        <v>26</v>
      </c>
      <c r="P367" s="110">
        <v>5</v>
      </c>
    </row>
    <row r="368" spans="1:16" ht="16.5" x14ac:dyDescent="0.15">
      <c r="A368" s="110">
        <v>367</v>
      </c>
      <c r="B368" s="142" t="s">
        <v>458</v>
      </c>
      <c r="C368" s="144" t="s">
        <v>1214</v>
      </c>
      <c r="D368" s="110" t="s">
        <v>1344</v>
      </c>
      <c r="E368" s="110" t="s">
        <v>184</v>
      </c>
      <c r="F368" s="110">
        <v>2024</v>
      </c>
      <c r="G368" s="110">
        <v>3</v>
      </c>
      <c r="H368" s="110">
        <v>0</v>
      </c>
      <c r="I368" s="110">
        <v>0</v>
      </c>
      <c r="J368" s="110">
        <v>0</v>
      </c>
      <c r="K368" s="110">
        <v>0</v>
      </c>
      <c r="L368" s="110">
        <v>0</v>
      </c>
      <c r="M368" s="110">
        <v>0</v>
      </c>
      <c r="N368">
        <v>3</v>
      </c>
      <c r="O368">
        <v>4</v>
      </c>
      <c r="P368" s="110">
        <v>6</v>
      </c>
    </row>
    <row r="369" spans="1:16" ht="16.5" x14ac:dyDescent="0.15">
      <c r="A369" s="110">
        <v>368</v>
      </c>
      <c r="B369" s="142" t="s">
        <v>200</v>
      </c>
      <c r="C369" s="144" t="s">
        <v>1215</v>
      </c>
      <c r="D369" s="110" t="s">
        <v>1345</v>
      </c>
      <c r="E369" s="110" t="s">
        <v>184</v>
      </c>
      <c r="F369" s="110">
        <v>2024</v>
      </c>
      <c r="G369" s="110">
        <v>1</v>
      </c>
      <c r="H369" s="110">
        <v>0</v>
      </c>
      <c r="I369" s="110">
        <v>0</v>
      </c>
      <c r="J369" s="110">
        <v>0</v>
      </c>
      <c r="K369" s="110">
        <v>0</v>
      </c>
      <c r="L369" s="110">
        <v>0</v>
      </c>
      <c r="M369" s="110">
        <v>0</v>
      </c>
      <c r="N369" s="110">
        <v>0</v>
      </c>
      <c r="O369" s="110">
        <v>0</v>
      </c>
      <c r="P369" s="110">
        <v>7</v>
      </c>
    </row>
    <row r="370" spans="1:16" ht="16.5" x14ac:dyDescent="0.15">
      <c r="A370" s="110">
        <v>369</v>
      </c>
      <c r="B370" s="142" t="s">
        <v>1199</v>
      </c>
      <c r="C370" s="144" t="s">
        <v>271</v>
      </c>
      <c r="D370" s="110" t="s">
        <v>1346</v>
      </c>
      <c r="E370" s="110" t="s">
        <v>184</v>
      </c>
      <c r="F370" s="110">
        <v>2024</v>
      </c>
      <c r="G370" s="110">
        <v>3</v>
      </c>
      <c r="H370" s="110">
        <v>0</v>
      </c>
      <c r="I370" s="110">
        <v>0</v>
      </c>
      <c r="J370" s="110">
        <v>0</v>
      </c>
      <c r="K370" s="110">
        <v>0</v>
      </c>
      <c r="L370" s="110">
        <v>0</v>
      </c>
      <c r="M370" s="110">
        <v>0</v>
      </c>
      <c r="N370">
        <v>44</v>
      </c>
      <c r="O370">
        <v>45</v>
      </c>
      <c r="P370" s="110">
        <v>8</v>
      </c>
    </row>
    <row r="371" spans="1:16" ht="16.5" x14ac:dyDescent="0.15">
      <c r="A371" s="110">
        <v>370</v>
      </c>
      <c r="B371" s="142" t="s">
        <v>1206</v>
      </c>
      <c r="C371" s="144" t="s">
        <v>1216</v>
      </c>
      <c r="D371" s="110" t="s">
        <v>1347</v>
      </c>
      <c r="E371" s="110" t="s">
        <v>197</v>
      </c>
      <c r="F371" s="110">
        <v>2024</v>
      </c>
      <c r="G371" s="110">
        <v>1</v>
      </c>
      <c r="H371" s="110">
        <v>0</v>
      </c>
      <c r="I371" s="110">
        <v>0</v>
      </c>
      <c r="J371" s="110">
        <v>0</v>
      </c>
      <c r="K371" s="110">
        <v>0</v>
      </c>
      <c r="L371" s="110">
        <v>0</v>
      </c>
      <c r="M371" s="110">
        <v>0</v>
      </c>
      <c r="N371" s="110">
        <v>0</v>
      </c>
      <c r="O371" s="110">
        <v>0</v>
      </c>
      <c r="P371" s="110">
        <v>9</v>
      </c>
    </row>
    <row r="372" spans="1:16" ht="16.5" x14ac:dyDescent="0.15">
      <c r="A372" s="110">
        <v>371</v>
      </c>
      <c r="B372" s="142" t="s">
        <v>267</v>
      </c>
      <c r="C372" s="144" t="s">
        <v>422</v>
      </c>
      <c r="D372" s="110" t="s">
        <v>423</v>
      </c>
      <c r="E372" s="110" t="s">
        <v>184</v>
      </c>
      <c r="F372" s="110">
        <v>2024</v>
      </c>
      <c r="G372" s="110">
        <v>8</v>
      </c>
      <c r="H372" s="110">
        <v>0</v>
      </c>
      <c r="I372" s="110">
        <v>89</v>
      </c>
      <c r="J372" s="110">
        <v>8</v>
      </c>
      <c r="K372" s="110">
        <v>54</v>
      </c>
      <c r="L372" s="110">
        <v>34</v>
      </c>
      <c r="M372" s="110">
        <v>41</v>
      </c>
      <c r="N372">
        <v>9</v>
      </c>
      <c r="O372">
        <v>9</v>
      </c>
      <c r="P372" s="110">
        <v>10</v>
      </c>
    </row>
    <row r="373" spans="1:16" ht="33" x14ac:dyDescent="0.15">
      <c r="A373" s="110">
        <v>372</v>
      </c>
      <c r="B373" s="142" t="s">
        <v>1207</v>
      </c>
      <c r="C373" s="144" t="s">
        <v>1217</v>
      </c>
      <c r="D373" s="110" t="s">
        <v>1348</v>
      </c>
      <c r="E373" s="110" t="s">
        <v>184</v>
      </c>
      <c r="F373" s="110">
        <v>2024</v>
      </c>
      <c r="G373" s="110">
        <v>3</v>
      </c>
      <c r="H373" s="110">
        <v>0</v>
      </c>
      <c r="I373" s="110">
        <v>0</v>
      </c>
      <c r="J373" s="110">
        <v>0</v>
      </c>
      <c r="K373" s="110">
        <v>0</v>
      </c>
      <c r="L373" s="110">
        <v>0</v>
      </c>
      <c r="M373" s="110">
        <v>0</v>
      </c>
      <c r="N373">
        <v>30</v>
      </c>
      <c r="O373">
        <v>34</v>
      </c>
      <c r="P373" s="110">
        <v>11</v>
      </c>
    </row>
    <row r="374" spans="1:16" ht="16.5" x14ac:dyDescent="0.15">
      <c r="A374" s="110">
        <v>373</v>
      </c>
      <c r="B374" s="142" t="s">
        <v>254</v>
      </c>
      <c r="C374" s="144" t="s">
        <v>1218</v>
      </c>
      <c r="D374" s="110" t="s">
        <v>1349</v>
      </c>
      <c r="E374" s="110" t="s">
        <v>197</v>
      </c>
      <c r="F374" s="110">
        <v>2024</v>
      </c>
      <c r="G374" s="110">
        <v>3</v>
      </c>
      <c r="H374" s="110">
        <v>0</v>
      </c>
      <c r="I374" s="110">
        <v>0</v>
      </c>
      <c r="J374" s="110">
        <v>0</v>
      </c>
      <c r="K374" s="110">
        <v>0</v>
      </c>
      <c r="L374" s="110">
        <v>0</v>
      </c>
      <c r="M374" s="110">
        <v>0</v>
      </c>
      <c r="N374">
        <v>78</v>
      </c>
      <c r="O374">
        <v>83</v>
      </c>
      <c r="P374" s="110">
        <v>12</v>
      </c>
    </row>
    <row r="375" spans="1:16" ht="16.5" x14ac:dyDescent="0.15">
      <c r="A375" s="110">
        <v>374</v>
      </c>
      <c r="B375" s="142" t="s">
        <v>358</v>
      </c>
      <c r="C375" s="144" t="s">
        <v>1219</v>
      </c>
      <c r="D375" s="110" t="s">
        <v>1350</v>
      </c>
      <c r="E375" s="110" t="s">
        <v>197</v>
      </c>
      <c r="F375" s="110">
        <v>2024</v>
      </c>
      <c r="G375" s="110">
        <v>3</v>
      </c>
      <c r="H375" s="110">
        <v>0</v>
      </c>
      <c r="I375" s="110">
        <v>0</v>
      </c>
      <c r="J375" s="110">
        <v>0</v>
      </c>
      <c r="K375" s="110">
        <v>0</v>
      </c>
      <c r="L375" s="110">
        <v>0</v>
      </c>
      <c r="M375" s="110">
        <v>0</v>
      </c>
      <c r="N375">
        <v>13</v>
      </c>
      <c r="O375">
        <v>28</v>
      </c>
      <c r="P375" s="110">
        <v>13</v>
      </c>
    </row>
    <row r="376" spans="1:16" ht="16.5" x14ac:dyDescent="0.15">
      <c r="A376" s="110">
        <v>375</v>
      </c>
      <c r="B376" s="142" t="s">
        <v>358</v>
      </c>
      <c r="C376" s="144" t="s">
        <v>1219</v>
      </c>
      <c r="D376" s="110" t="s">
        <v>1350</v>
      </c>
      <c r="E376" s="110" t="s">
        <v>471</v>
      </c>
      <c r="F376" s="110">
        <v>2024</v>
      </c>
      <c r="G376" s="110">
        <v>3</v>
      </c>
      <c r="H376" s="110">
        <v>0</v>
      </c>
      <c r="I376" s="110">
        <v>0</v>
      </c>
      <c r="J376" s="110">
        <v>0</v>
      </c>
      <c r="K376" s="110">
        <v>0</v>
      </c>
      <c r="L376" s="110">
        <v>0</v>
      </c>
      <c r="M376" s="110">
        <v>0</v>
      </c>
      <c r="N376">
        <v>13</v>
      </c>
      <c r="O376">
        <v>28</v>
      </c>
      <c r="P376" s="110">
        <v>14</v>
      </c>
    </row>
    <row r="377" spans="1:16" ht="16.5" x14ac:dyDescent="0.15">
      <c r="A377" s="110">
        <v>376</v>
      </c>
      <c r="B377" s="142" t="s">
        <v>1200</v>
      </c>
      <c r="C377" s="144" t="s">
        <v>1220</v>
      </c>
      <c r="D377" s="110" t="s">
        <v>344</v>
      </c>
      <c r="E377" s="110" t="s">
        <v>184</v>
      </c>
      <c r="F377" s="110">
        <v>2024</v>
      </c>
      <c r="G377" s="110">
        <v>5</v>
      </c>
      <c r="H377" s="110">
        <v>0</v>
      </c>
      <c r="I377" s="110">
        <v>0</v>
      </c>
      <c r="J377" s="110">
        <v>0</v>
      </c>
      <c r="K377" s="110">
        <v>0</v>
      </c>
      <c r="L377" s="110">
        <v>73</v>
      </c>
      <c r="M377" s="110">
        <v>3</v>
      </c>
      <c r="N377">
        <v>5</v>
      </c>
      <c r="O377">
        <v>10</v>
      </c>
      <c r="P377" s="110">
        <v>15</v>
      </c>
    </row>
    <row r="378" spans="1:16" ht="16.5" x14ac:dyDescent="0.15">
      <c r="A378" s="110">
        <v>377</v>
      </c>
      <c r="B378" s="142" t="s">
        <v>1201</v>
      </c>
      <c r="C378" s="144" t="s">
        <v>1221</v>
      </c>
      <c r="D378" s="110" t="s">
        <v>1351</v>
      </c>
      <c r="E378" s="110" t="s">
        <v>184</v>
      </c>
      <c r="F378" s="110">
        <v>2024</v>
      </c>
      <c r="G378" s="110">
        <v>3</v>
      </c>
      <c r="H378" s="110">
        <v>0</v>
      </c>
      <c r="I378" s="110">
        <v>0</v>
      </c>
      <c r="J378" s="110">
        <v>0</v>
      </c>
      <c r="K378" s="110">
        <v>0</v>
      </c>
      <c r="L378" s="110">
        <v>0</v>
      </c>
      <c r="M378" s="110">
        <v>0</v>
      </c>
      <c r="N378">
        <v>71</v>
      </c>
      <c r="O378">
        <v>90</v>
      </c>
      <c r="P378" s="110">
        <v>16</v>
      </c>
    </row>
    <row r="379" spans="1:16" ht="16.5" x14ac:dyDescent="0.15">
      <c r="A379" s="110">
        <v>378</v>
      </c>
      <c r="B379" s="142" t="s">
        <v>566</v>
      </c>
      <c r="C379" s="144" t="s">
        <v>648</v>
      </c>
      <c r="D379" s="110" t="s">
        <v>404</v>
      </c>
      <c r="E379" s="110" t="s">
        <v>184</v>
      </c>
      <c r="F379" s="110">
        <v>2024</v>
      </c>
      <c r="G379" s="110">
        <v>5</v>
      </c>
      <c r="H379" s="110">
        <v>0</v>
      </c>
      <c r="I379" s="110">
        <v>0</v>
      </c>
      <c r="J379" s="110">
        <v>0</v>
      </c>
      <c r="K379" s="110">
        <v>0</v>
      </c>
      <c r="L379" s="110">
        <v>83</v>
      </c>
      <c r="M379" s="110">
        <v>24</v>
      </c>
      <c r="N379">
        <v>52</v>
      </c>
      <c r="O379">
        <v>85</v>
      </c>
      <c r="P379" s="110">
        <v>17</v>
      </c>
    </row>
    <row r="380" spans="1:16" ht="16.5" x14ac:dyDescent="0.15">
      <c r="A380" s="110">
        <v>379</v>
      </c>
      <c r="B380" s="142" t="s">
        <v>371</v>
      </c>
      <c r="C380" s="144" t="s">
        <v>1222</v>
      </c>
      <c r="D380" s="110" t="s">
        <v>339</v>
      </c>
      <c r="E380" s="110" t="s">
        <v>236</v>
      </c>
      <c r="F380" s="110">
        <v>2024</v>
      </c>
      <c r="G380" s="110">
        <v>2</v>
      </c>
      <c r="H380" s="110">
        <v>0</v>
      </c>
      <c r="I380" s="110">
        <v>0</v>
      </c>
      <c r="J380" s="110">
        <v>0</v>
      </c>
      <c r="K380" s="110">
        <v>0</v>
      </c>
      <c r="L380" s="110">
        <v>0</v>
      </c>
      <c r="M380" s="110">
        <v>0</v>
      </c>
      <c r="N380">
        <v>0</v>
      </c>
      <c r="O380">
        <v>49</v>
      </c>
      <c r="P380" s="110">
        <v>18</v>
      </c>
    </row>
    <row r="381" spans="1:16" ht="16.5" x14ac:dyDescent="0.15">
      <c r="A381" s="110">
        <v>380</v>
      </c>
      <c r="B381" s="142" t="s">
        <v>1202</v>
      </c>
      <c r="C381" s="144" t="s">
        <v>326</v>
      </c>
      <c r="D381" s="110" t="s">
        <v>1352</v>
      </c>
      <c r="E381" s="110" t="s">
        <v>184</v>
      </c>
      <c r="F381" s="110">
        <v>2024</v>
      </c>
      <c r="G381" s="110">
        <v>1</v>
      </c>
      <c r="H381" s="110">
        <v>0</v>
      </c>
      <c r="I381" s="110">
        <v>0</v>
      </c>
      <c r="J381" s="110">
        <v>0</v>
      </c>
      <c r="K381" s="110">
        <v>0</v>
      </c>
      <c r="L381" s="110">
        <v>0</v>
      </c>
      <c r="M381" s="110">
        <v>0</v>
      </c>
      <c r="N381" s="110">
        <v>0</v>
      </c>
      <c r="O381" s="110">
        <v>0</v>
      </c>
      <c r="P381" s="110">
        <v>19</v>
      </c>
    </row>
    <row r="382" spans="1:16" ht="16.5" x14ac:dyDescent="0.15">
      <c r="A382" s="110">
        <v>381</v>
      </c>
      <c r="B382" s="142" t="s">
        <v>1203</v>
      </c>
      <c r="C382" s="144" t="s">
        <v>1223</v>
      </c>
      <c r="D382" s="110" t="s">
        <v>196</v>
      </c>
      <c r="E382" s="110" t="s">
        <v>184</v>
      </c>
      <c r="F382" s="110">
        <v>2024</v>
      </c>
      <c r="G382" s="110">
        <v>1</v>
      </c>
      <c r="H382" s="110">
        <v>0</v>
      </c>
      <c r="I382" s="110">
        <v>0</v>
      </c>
      <c r="J382" s="110">
        <v>0</v>
      </c>
      <c r="K382" s="110">
        <v>0</v>
      </c>
      <c r="L382" s="110">
        <v>0</v>
      </c>
      <c r="M382" s="110">
        <v>0</v>
      </c>
      <c r="N382" s="110">
        <v>0</v>
      </c>
      <c r="O382" s="110">
        <v>0</v>
      </c>
      <c r="P382" s="110">
        <v>20</v>
      </c>
    </row>
    <row r="383" spans="1:16" ht="16.5" x14ac:dyDescent="0.15">
      <c r="A383" s="110">
        <v>382</v>
      </c>
      <c r="B383" s="142" t="s">
        <v>234</v>
      </c>
      <c r="C383" s="144" t="s">
        <v>1224</v>
      </c>
      <c r="D383" s="110" t="s">
        <v>1353</v>
      </c>
      <c r="E383" s="110" t="s">
        <v>184</v>
      </c>
      <c r="F383" s="110">
        <v>2024</v>
      </c>
      <c r="G383" s="110">
        <v>3</v>
      </c>
      <c r="H383" s="110">
        <v>0</v>
      </c>
      <c r="I383" s="110">
        <v>0</v>
      </c>
      <c r="J383" s="110">
        <v>0</v>
      </c>
      <c r="K383" s="110">
        <v>0</v>
      </c>
      <c r="L383" s="110">
        <v>0</v>
      </c>
      <c r="M383" s="110">
        <v>0</v>
      </c>
      <c r="N383">
        <v>85</v>
      </c>
      <c r="O383">
        <v>51</v>
      </c>
      <c r="P383" s="110">
        <v>21</v>
      </c>
    </row>
    <row r="384" spans="1:16" ht="16.5" x14ac:dyDescent="0.15">
      <c r="A384" s="110">
        <v>383</v>
      </c>
      <c r="B384" s="142" t="s">
        <v>647</v>
      </c>
      <c r="C384" s="144" t="s">
        <v>1225</v>
      </c>
      <c r="D384" s="110" t="s">
        <v>1124</v>
      </c>
      <c r="E384" s="110" t="s">
        <v>236</v>
      </c>
      <c r="F384" s="110">
        <v>2024</v>
      </c>
      <c r="G384" s="110">
        <v>2</v>
      </c>
      <c r="H384" s="110">
        <v>0</v>
      </c>
      <c r="I384" s="110">
        <v>0</v>
      </c>
      <c r="J384" s="110">
        <v>0</v>
      </c>
      <c r="K384" s="110">
        <v>0</v>
      </c>
      <c r="L384" s="110">
        <v>0</v>
      </c>
      <c r="M384" s="110">
        <v>0</v>
      </c>
      <c r="N384" s="110">
        <v>0</v>
      </c>
      <c r="O384">
        <v>58</v>
      </c>
      <c r="P384" s="110">
        <v>22</v>
      </c>
    </row>
    <row r="385" spans="1:16" ht="16.5" x14ac:dyDescent="0.15">
      <c r="A385" s="110">
        <v>384</v>
      </c>
      <c r="B385" s="142" t="s">
        <v>1208</v>
      </c>
      <c r="C385" s="144" t="s">
        <v>1226</v>
      </c>
      <c r="D385" s="110" t="s">
        <v>1110</v>
      </c>
      <c r="E385" s="110" t="s">
        <v>184</v>
      </c>
      <c r="F385" s="110">
        <v>2024</v>
      </c>
      <c r="G385" s="110">
        <v>2</v>
      </c>
      <c r="H385" s="110">
        <v>0</v>
      </c>
      <c r="I385" s="110">
        <v>0</v>
      </c>
      <c r="J385" s="110">
        <v>0</v>
      </c>
      <c r="K385" s="110">
        <v>0</v>
      </c>
      <c r="L385" s="110">
        <v>0</v>
      </c>
      <c r="M385" s="110">
        <v>0</v>
      </c>
      <c r="N385">
        <v>0</v>
      </c>
      <c r="O385">
        <v>48</v>
      </c>
      <c r="P385" s="110">
        <v>23</v>
      </c>
    </row>
    <row r="386" spans="1:16" ht="16.5" x14ac:dyDescent="0.15">
      <c r="A386" s="110">
        <v>385</v>
      </c>
      <c r="B386" s="142" t="s">
        <v>1204</v>
      </c>
      <c r="C386" s="144" t="s">
        <v>1227</v>
      </c>
      <c r="D386" s="110" t="s">
        <v>1354</v>
      </c>
      <c r="E386" s="110" t="s">
        <v>236</v>
      </c>
      <c r="F386" s="110">
        <v>2024</v>
      </c>
      <c r="G386" s="110">
        <v>2</v>
      </c>
      <c r="H386" s="110">
        <v>0</v>
      </c>
      <c r="I386" s="110">
        <v>0</v>
      </c>
      <c r="J386" s="110">
        <v>0</v>
      </c>
      <c r="K386" s="110">
        <v>0</v>
      </c>
      <c r="L386" s="110">
        <v>32</v>
      </c>
      <c r="M386" s="110">
        <v>0</v>
      </c>
      <c r="N386">
        <v>0</v>
      </c>
      <c r="O386">
        <v>0</v>
      </c>
      <c r="P386" s="110">
        <v>24</v>
      </c>
    </row>
    <row r="387" spans="1:16" ht="16.5" x14ac:dyDescent="0.15">
      <c r="A387" s="110">
        <v>386</v>
      </c>
      <c r="B387" s="142" t="s">
        <v>1198</v>
      </c>
      <c r="C387" s="144" t="s">
        <v>1228</v>
      </c>
      <c r="D387" s="110" t="s">
        <v>1355</v>
      </c>
      <c r="E387" s="110" t="s">
        <v>236</v>
      </c>
      <c r="F387" s="110">
        <v>2024</v>
      </c>
      <c r="G387" s="110">
        <v>1</v>
      </c>
      <c r="H387" s="110">
        <v>0</v>
      </c>
      <c r="I387" s="110">
        <v>0</v>
      </c>
      <c r="J387" s="110">
        <v>0</v>
      </c>
      <c r="K387" s="110">
        <v>0</v>
      </c>
      <c r="L387" s="110">
        <v>0</v>
      </c>
      <c r="M387" s="110">
        <v>0</v>
      </c>
      <c r="N387">
        <v>0</v>
      </c>
      <c r="O387">
        <v>0</v>
      </c>
      <c r="P387" s="110">
        <v>25</v>
      </c>
    </row>
    <row r="388" spans="1:16" ht="16.5" x14ac:dyDescent="0.15">
      <c r="A388" s="110">
        <v>387</v>
      </c>
      <c r="B388" s="142" t="s">
        <v>374</v>
      </c>
      <c r="C388" s="144" t="s">
        <v>862</v>
      </c>
      <c r="D388" s="110" t="s">
        <v>863</v>
      </c>
      <c r="E388" s="110" t="s">
        <v>184</v>
      </c>
      <c r="F388" s="110">
        <v>2024</v>
      </c>
      <c r="G388" s="110">
        <v>3</v>
      </c>
      <c r="H388" s="110">
        <v>0</v>
      </c>
      <c r="I388" s="110">
        <v>0</v>
      </c>
      <c r="J388" s="110">
        <v>0</v>
      </c>
      <c r="K388" s="110">
        <v>0</v>
      </c>
      <c r="L388" s="110">
        <v>0</v>
      </c>
      <c r="M388" s="110">
        <v>0</v>
      </c>
      <c r="N388">
        <v>49</v>
      </c>
      <c r="O388">
        <v>23</v>
      </c>
      <c r="P388" s="110">
        <v>26</v>
      </c>
    </row>
    <row r="389" spans="1:16" ht="16.5" x14ac:dyDescent="0.15">
      <c r="A389" s="110">
        <v>388</v>
      </c>
      <c r="B389" s="142" t="s">
        <v>405</v>
      </c>
      <c r="C389" s="144" t="s">
        <v>1229</v>
      </c>
      <c r="D389" s="110" t="s">
        <v>1356</v>
      </c>
      <c r="E389" s="110" t="s">
        <v>1403</v>
      </c>
      <c r="F389" s="110">
        <v>2024</v>
      </c>
      <c r="G389" s="110">
        <v>1</v>
      </c>
      <c r="H389" s="110">
        <v>0</v>
      </c>
      <c r="I389" s="110">
        <v>0</v>
      </c>
      <c r="J389" s="110">
        <v>0</v>
      </c>
      <c r="K389" s="110">
        <v>0</v>
      </c>
      <c r="L389" s="110">
        <v>0</v>
      </c>
      <c r="M389" s="110">
        <v>0</v>
      </c>
      <c r="N389" s="110">
        <v>0</v>
      </c>
      <c r="O389" s="110">
        <v>0</v>
      </c>
      <c r="P389" s="110">
        <v>27</v>
      </c>
    </row>
    <row r="390" spans="1:16" ht="16.5" x14ac:dyDescent="0.15">
      <c r="A390" s="110">
        <v>389</v>
      </c>
      <c r="B390" s="142" t="s">
        <v>653</v>
      </c>
      <c r="C390" s="144" t="s">
        <v>1230</v>
      </c>
      <c r="D390" s="110" t="s">
        <v>355</v>
      </c>
      <c r="E390" s="110" t="s">
        <v>184</v>
      </c>
      <c r="F390" s="110">
        <v>2024</v>
      </c>
      <c r="G390" s="110">
        <v>4</v>
      </c>
      <c r="H390" s="110">
        <v>0</v>
      </c>
      <c r="I390" s="110">
        <v>0</v>
      </c>
      <c r="J390" s="110">
        <v>0</v>
      </c>
      <c r="K390" s="110">
        <v>0</v>
      </c>
      <c r="L390" s="110">
        <v>0</v>
      </c>
      <c r="M390" s="110">
        <v>71</v>
      </c>
      <c r="N390">
        <v>2</v>
      </c>
      <c r="O390">
        <v>22</v>
      </c>
      <c r="P390" s="110">
        <v>28</v>
      </c>
    </row>
    <row r="391" spans="1:16" ht="16.5" x14ac:dyDescent="0.15">
      <c r="A391" s="110">
        <v>390</v>
      </c>
      <c r="B391" s="142" t="s">
        <v>1209</v>
      </c>
      <c r="C391" s="144" t="s">
        <v>379</v>
      </c>
      <c r="D391" s="110" t="s">
        <v>226</v>
      </c>
      <c r="E391" s="110" t="s">
        <v>184</v>
      </c>
      <c r="F391" s="110">
        <v>2024</v>
      </c>
      <c r="G391" s="110">
        <v>8</v>
      </c>
      <c r="H391" s="110">
        <v>0</v>
      </c>
      <c r="I391" s="110">
        <v>44</v>
      </c>
      <c r="J391" s="110">
        <v>24</v>
      </c>
      <c r="K391" s="110">
        <v>32</v>
      </c>
      <c r="L391" s="110">
        <v>27</v>
      </c>
      <c r="M391" s="110">
        <v>22</v>
      </c>
      <c r="N391">
        <v>6</v>
      </c>
      <c r="O391">
        <v>2</v>
      </c>
      <c r="P391" s="110">
        <v>29</v>
      </c>
    </row>
    <row r="392" spans="1:16" ht="16.5" x14ac:dyDescent="0.15">
      <c r="A392" s="110">
        <v>391</v>
      </c>
      <c r="B392" s="142" t="s">
        <v>1205</v>
      </c>
      <c r="C392" s="144" t="s">
        <v>1231</v>
      </c>
      <c r="D392" s="110" t="s">
        <v>1357</v>
      </c>
      <c r="E392" s="110" t="s">
        <v>184</v>
      </c>
      <c r="F392" s="110">
        <v>2024</v>
      </c>
      <c r="G392" s="110">
        <v>3</v>
      </c>
      <c r="H392" s="110">
        <v>0</v>
      </c>
      <c r="I392" s="110">
        <v>0</v>
      </c>
      <c r="J392" s="110">
        <v>0</v>
      </c>
      <c r="K392" s="110">
        <v>0</v>
      </c>
      <c r="L392" s="110">
        <v>0</v>
      </c>
      <c r="M392" s="110">
        <v>0</v>
      </c>
      <c r="N392">
        <v>73</v>
      </c>
      <c r="O392">
        <v>37</v>
      </c>
      <c r="P392" s="110">
        <v>30</v>
      </c>
    </row>
    <row r="393" spans="1:16" ht="16.5" x14ac:dyDescent="0.15">
      <c r="A393" s="110">
        <v>392</v>
      </c>
      <c r="B393" s="110" t="s">
        <v>1289</v>
      </c>
      <c r="C393" s="144" t="s">
        <v>1232</v>
      </c>
      <c r="D393" s="110" t="s">
        <v>1358</v>
      </c>
      <c r="E393" s="110" t="s">
        <v>197</v>
      </c>
      <c r="F393" s="110">
        <v>2024</v>
      </c>
      <c r="G393" s="110">
        <v>2</v>
      </c>
      <c r="H393" s="110">
        <v>0</v>
      </c>
      <c r="I393" s="110">
        <v>0</v>
      </c>
      <c r="J393" s="110">
        <v>0</v>
      </c>
      <c r="K393" s="110">
        <v>0</v>
      </c>
      <c r="L393" s="110">
        <v>0</v>
      </c>
      <c r="M393" s="110">
        <v>0</v>
      </c>
      <c r="N393" s="110">
        <v>0</v>
      </c>
      <c r="O393" s="110">
        <v>71</v>
      </c>
      <c r="P393" s="110">
        <v>32</v>
      </c>
    </row>
    <row r="394" spans="1:16" ht="16.5" x14ac:dyDescent="0.15">
      <c r="A394" s="110">
        <v>393</v>
      </c>
      <c r="B394" s="110" t="s">
        <v>1290</v>
      </c>
      <c r="C394" s="144" t="s">
        <v>400</v>
      </c>
      <c r="D394" s="110" t="s">
        <v>226</v>
      </c>
      <c r="E394" s="110" t="s">
        <v>197</v>
      </c>
      <c r="F394" s="110">
        <v>2024</v>
      </c>
      <c r="G394" s="110">
        <v>8</v>
      </c>
      <c r="H394" s="110">
        <v>0</v>
      </c>
      <c r="I394" s="110">
        <v>73</v>
      </c>
      <c r="J394" s="110">
        <v>77</v>
      </c>
      <c r="K394" s="110">
        <v>60</v>
      </c>
      <c r="L394" s="110">
        <v>35</v>
      </c>
      <c r="M394" s="110">
        <v>39</v>
      </c>
      <c r="N394" s="110">
        <v>22</v>
      </c>
      <c r="O394">
        <v>36</v>
      </c>
      <c r="P394" s="110">
        <v>33</v>
      </c>
    </row>
    <row r="395" spans="1:16" ht="16.5" x14ac:dyDescent="0.15">
      <c r="A395" s="110">
        <v>394</v>
      </c>
      <c r="B395" s="110" t="s">
        <v>458</v>
      </c>
      <c r="C395" s="145" t="s">
        <v>1233</v>
      </c>
      <c r="D395" s="110" t="s">
        <v>1359</v>
      </c>
      <c r="E395" s="110" t="s">
        <v>1404</v>
      </c>
      <c r="F395" s="110">
        <v>2024</v>
      </c>
      <c r="G395" s="110">
        <v>1</v>
      </c>
      <c r="H395" s="110">
        <v>0</v>
      </c>
      <c r="I395" s="110">
        <v>0</v>
      </c>
      <c r="J395" s="110">
        <v>0</v>
      </c>
      <c r="K395" s="110">
        <v>0</v>
      </c>
      <c r="L395" s="110">
        <v>0</v>
      </c>
      <c r="M395" s="110">
        <v>0</v>
      </c>
      <c r="N395" s="110">
        <v>0</v>
      </c>
      <c r="O395" s="110">
        <v>0</v>
      </c>
      <c r="P395" s="110">
        <v>34</v>
      </c>
    </row>
    <row r="396" spans="1:16" ht="16.5" x14ac:dyDescent="0.15">
      <c r="A396" s="110">
        <v>395</v>
      </c>
      <c r="B396" s="110" t="s">
        <v>1291</v>
      </c>
      <c r="C396" s="145" t="s">
        <v>1234</v>
      </c>
      <c r="D396" s="110" t="s">
        <v>1360</v>
      </c>
      <c r="E396" s="110" t="s">
        <v>1405</v>
      </c>
      <c r="F396" s="110">
        <v>2024</v>
      </c>
      <c r="G396" s="110">
        <v>8</v>
      </c>
      <c r="H396" s="110">
        <v>34</v>
      </c>
      <c r="I396" s="110">
        <v>43</v>
      </c>
      <c r="J396" s="110">
        <v>39</v>
      </c>
      <c r="K396" s="110">
        <v>47</v>
      </c>
      <c r="L396" s="110">
        <v>5</v>
      </c>
      <c r="M396" s="110">
        <v>9</v>
      </c>
      <c r="N396">
        <v>25</v>
      </c>
      <c r="O396">
        <v>0</v>
      </c>
      <c r="P396" s="110">
        <v>35</v>
      </c>
    </row>
    <row r="397" spans="1:16" ht="16.5" x14ac:dyDescent="0.15">
      <c r="A397" s="110">
        <v>396</v>
      </c>
      <c r="B397" s="110" t="s">
        <v>1292</v>
      </c>
      <c r="C397" s="145" t="s">
        <v>1235</v>
      </c>
      <c r="D397" s="110" t="s">
        <v>423</v>
      </c>
      <c r="E397" s="110" t="s">
        <v>236</v>
      </c>
      <c r="F397" s="110">
        <v>2024</v>
      </c>
      <c r="G397" s="110">
        <v>3</v>
      </c>
      <c r="H397" s="110">
        <v>0</v>
      </c>
      <c r="I397" s="110">
        <v>0</v>
      </c>
      <c r="J397" s="110">
        <v>0</v>
      </c>
      <c r="K397" s="110">
        <v>0</v>
      </c>
      <c r="L397" s="110">
        <v>0</v>
      </c>
      <c r="M397" s="110">
        <v>0</v>
      </c>
      <c r="N397">
        <v>34</v>
      </c>
      <c r="O397">
        <v>19</v>
      </c>
      <c r="P397" s="110">
        <v>36</v>
      </c>
    </row>
    <row r="398" spans="1:16" ht="16.5" x14ac:dyDescent="0.15">
      <c r="A398" s="110">
        <v>397</v>
      </c>
      <c r="B398" s="110" t="s">
        <v>1293</v>
      </c>
      <c r="C398" s="145" t="s">
        <v>1236</v>
      </c>
      <c r="D398" s="110" t="s">
        <v>1361</v>
      </c>
      <c r="E398" s="110" t="s">
        <v>1406</v>
      </c>
      <c r="F398" s="110">
        <v>2024</v>
      </c>
      <c r="G398" s="110">
        <v>1</v>
      </c>
      <c r="H398" s="110">
        <v>0</v>
      </c>
      <c r="I398" s="110">
        <v>0</v>
      </c>
      <c r="J398" s="110">
        <v>0</v>
      </c>
      <c r="K398" s="110">
        <v>0</v>
      </c>
      <c r="L398" s="110">
        <v>0</v>
      </c>
      <c r="M398" s="110">
        <v>0</v>
      </c>
      <c r="N398" s="110">
        <v>0</v>
      </c>
      <c r="O398" s="110">
        <v>0</v>
      </c>
      <c r="P398" s="110">
        <v>37</v>
      </c>
    </row>
    <row r="399" spans="1:16" ht="16.5" x14ac:dyDescent="0.15">
      <c r="A399" s="110">
        <v>398</v>
      </c>
      <c r="B399" s="110" t="s">
        <v>1293</v>
      </c>
      <c r="C399" s="145" t="s">
        <v>1237</v>
      </c>
      <c r="D399" s="110" t="s">
        <v>1362</v>
      </c>
      <c r="E399" s="110" t="s">
        <v>1407</v>
      </c>
      <c r="F399" s="110">
        <v>2024</v>
      </c>
      <c r="G399" s="110">
        <v>2</v>
      </c>
      <c r="H399" s="110">
        <v>0</v>
      </c>
      <c r="I399" s="110">
        <v>0</v>
      </c>
      <c r="J399" s="110">
        <v>0</v>
      </c>
      <c r="K399" s="110">
        <v>0</v>
      </c>
      <c r="L399" s="110">
        <v>0</v>
      </c>
      <c r="M399" s="110">
        <v>0</v>
      </c>
      <c r="N399" s="110">
        <v>0</v>
      </c>
      <c r="O399">
        <v>87</v>
      </c>
      <c r="P399" s="110">
        <v>38</v>
      </c>
    </row>
    <row r="400" spans="1:16" ht="16.5" x14ac:dyDescent="0.15">
      <c r="A400" s="110">
        <v>399</v>
      </c>
      <c r="B400" s="110" t="s">
        <v>1294</v>
      </c>
      <c r="C400" s="145" t="s">
        <v>1238</v>
      </c>
      <c r="D400" s="110" t="s">
        <v>1363</v>
      </c>
      <c r="E400" s="110" t="s">
        <v>1079</v>
      </c>
      <c r="F400" s="110">
        <v>2024</v>
      </c>
      <c r="G400" s="110">
        <v>5</v>
      </c>
      <c r="H400" s="110">
        <v>0</v>
      </c>
      <c r="I400" s="110">
        <v>0</v>
      </c>
      <c r="J400" s="110">
        <v>0</v>
      </c>
      <c r="K400" s="110">
        <v>37</v>
      </c>
      <c r="L400" s="110">
        <v>23</v>
      </c>
      <c r="M400" s="110">
        <v>19</v>
      </c>
      <c r="N400">
        <v>33</v>
      </c>
      <c r="O400">
        <v>0</v>
      </c>
      <c r="P400" s="110">
        <v>39</v>
      </c>
    </row>
    <row r="401" spans="1:16" ht="16.5" x14ac:dyDescent="0.15">
      <c r="A401" s="110">
        <v>400</v>
      </c>
      <c r="B401" s="110" t="s">
        <v>1295</v>
      </c>
      <c r="C401" s="145" t="s">
        <v>1239</v>
      </c>
      <c r="D401" s="110" t="s">
        <v>1364</v>
      </c>
      <c r="E401" s="110" t="s">
        <v>1405</v>
      </c>
      <c r="F401" s="110">
        <v>2024</v>
      </c>
      <c r="G401" s="110">
        <v>7</v>
      </c>
      <c r="H401" s="110">
        <v>0</v>
      </c>
      <c r="I401" s="110">
        <v>0</v>
      </c>
      <c r="J401" s="110">
        <v>1</v>
      </c>
      <c r="K401" s="110">
        <v>45</v>
      </c>
      <c r="L401" s="110">
        <v>13</v>
      </c>
      <c r="M401" s="110">
        <v>7</v>
      </c>
      <c r="N401">
        <v>7</v>
      </c>
      <c r="O401">
        <v>1</v>
      </c>
      <c r="P401" s="110">
        <v>40</v>
      </c>
    </row>
    <row r="402" spans="1:16" ht="16.5" x14ac:dyDescent="0.15">
      <c r="A402" s="110">
        <v>401</v>
      </c>
      <c r="B402" s="110" t="s">
        <v>1296</v>
      </c>
      <c r="C402" s="145" t="s">
        <v>1240</v>
      </c>
      <c r="D402" s="110" t="s">
        <v>1365</v>
      </c>
      <c r="E402" s="110" t="s">
        <v>1405</v>
      </c>
      <c r="F402" s="110">
        <v>2024</v>
      </c>
      <c r="G402" s="110">
        <v>2</v>
      </c>
      <c r="H402" s="110">
        <v>0</v>
      </c>
      <c r="I402" s="110">
        <v>0</v>
      </c>
      <c r="J402" s="110">
        <v>0</v>
      </c>
      <c r="K402" s="110">
        <v>0</v>
      </c>
      <c r="L402" s="110">
        <v>0</v>
      </c>
      <c r="M402" s="110">
        <v>0</v>
      </c>
      <c r="N402" s="110">
        <v>0</v>
      </c>
      <c r="O402">
        <v>32</v>
      </c>
      <c r="P402" s="110">
        <v>41</v>
      </c>
    </row>
    <row r="403" spans="1:16" ht="16.5" x14ac:dyDescent="0.15">
      <c r="A403" s="110">
        <v>402</v>
      </c>
      <c r="B403" s="110" t="s">
        <v>1297</v>
      </c>
      <c r="C403" s="145" t="s">
        <v>1241</v>
      </c>
      <c r="D403" s="110" t="s">
        <v>1366</v>
      </c>
      <c r="E403" s="110" t="s">
        <v>1404</v>
      </c>
      <c r="F403" s="110">
        <v>2024</v>
      </c>
      <c r="G403" s="110">
        <v>3</v>
      </c>
      <c r="H403" s="110">
        <v>0</v>
      </c>
      <c r="I403" s="110">
        <v>0</v>
      </c>
      <c r="J403" s="110">
        <v>0</v>
      </c>
      <c r="K403" s="110">
        <v>0</v>
      </c>
      <c r="L403" s="110">
        <v>0</v>
      </c>
      <c r="M403" s="110">
        <v>0</v>
      </c>
      <c r="N403">
        <v>37</v>
      </c>
      <c r="O403">
        <v>13</v>
      </c>
      <c r="P403" s="110">
        <v>42</v>
      </c>
    </row>
    <row r="404" spans="1:16" ht="16.5" x14ac:dyDescent="0.15">
      <c r="A404" s="110">
        <v>403</v>
      </c>
      <c r="B404" s="110" t="s">
        <v>1298</v>
      </c>
      <c r="C404" s="145" t="s">
        <v>1242</v>
      </c>
      <c r="D404" s="110" t="s">
        <v>1367</v>
      </c>
      <c r="E404" s="110" t="s">
        <v>1405</v>
      </c>
      <c r="F404" s="110">
        <v>2024</v>
      </c>
      <c r="G404" s="110">
        <v>2</v>
      </c>
      <c r="H404" s="110">
        <v>0</v>
      </c>
      <c r="I404" s="110">
        <v>0</v>
      </c>
      <c r="J404" s="110">
        <v>0</v>
      </c>
      <c r="K404" s="110">
        <v>0</v>
      </c>
      <c r="L404" s="110">
        <v>0</v>
      </c>
      <c r="M404" s="110">
        <v>0</v>
      </c>
      <c r="N404" s="110">
        <v>0</v>
      </c>
      <c r="O404">
        <v>76</v>
      </c>
      <c r="P404" s="110">
        <v>43</v>
      </c>
    </row>
    <row r="405" spans="1:16" ht="16.5" x14ac:dyDescent="0.15">
      <c r="A405" s="110">
        <v>404</v>
      </c>
      <c r="B405" s="110" t="s">
        <v>551</v>
      </c>
      <c r="C405" s="145" t="s">
        <v>1243</v>
      </c>
      <c r="D405" s="110" t="s">
        <v>1368</v>
      </c>
      <c r="E405" s="110" t="s">
        <v>1408</v>
      </c>
      <c r="F405" s="110">
        <v>2024</v>
      </c>
      <c r="G405" s="110">
        <v>5</v>
      </c>
      <c r="H405" s="110">
        <v>0</v>
      </c>
      <c r="I405" s="110">
        <v>0</v>
      </c>
      <c r="J405" s="110">
        <v>0</v>
      </c>
      <c r="K405" s="110">
        <v>0</v>
      </c>
      <c r="L405" s="110">
        <v>16</v>
      </c>
      <c r="M405" s="110">
        <v>35</v>
      </c>
      <c r="N405">
        <v>41</v>
      </c>
      <c r="O405">
        <v>55</v>
      </c>
      <c r="P405" s="110">
        <v>44</v>
      </c>
    </row>
    <row r="406" spans="1:16" ht="16.5" x14ac:dyDescent="0.15">
      <c r="A406" s="110">
        <v>405</v>
      </c>
      <c r="B406" s="110" t="s">
        <v>1299</v>
      </c>
      <c r="C406" s="145" t="s">
        <v>1244</v>
      </c>
      <c r="D406" s="110" t="s">
        <v>1369</v>
      </c>
      <c r="E406" s="110" t="s">
        <v>1409</v>
      </c>
      <c r="F406" s="110">
        <v>2024</v>
      </c>
      <c r="G406" s="110">
        <v>1</v>
      </c>
      <c r="H406" s="110">
        <v>0</v>
      </c>
      <c r="I406" s="110">
        <v>0</v>
      </c>
      <c r="J406" s="110">
        <v>0</v>
      </c>
      <c r="K406" s="110">
        <v>0</v>
      </c>
      <c r="L406" s="110">
        <v>0</v>
      </c>
      <c r="M406" s="110">
        <v>0</v>
      </c>
      <c r="N406" s="110">
        <v>0</v>
      </c>
      <c r="O406" s="110">
        <v>0</v>
      </c>
      <c r="P406" s="110">
        <v>45</v>
      </c>
    </row>
    <row r="407" spans="1:16" ht="16.5" x14ac:dyDescent="0.15">
      <c r="A407" s="110">
        <v>406</v>
      </c>
      <c r="B407" s="110" t="s">
        <v>1300</v>
      </c>
      <c r="C407" s="145" t="s">
        <v>1245</v>
      </c>
      <c r="D407" s="110" t="s">
        <v>605</v>
      </c>
      <c r="E407" s="110" t="s">
        <v>1405</v>
      </c>
      <c r="F407" s="110">
        <v>2024</v>
      </c>
      <c r="G407" s="110">
        <v>2</v>
      </c>
      <c r="H407" s="110">
        <v>0</v>
      </c>
      <c r="I407" s="110">
        <v>0</v>
      </c>
      <c r="J407" s="110">
        <v>47</v>
      </c>
      <c r="K407" s="110">
        <v>0</v>
      </c>
      <c r="L407" s="110">
        <v>0</v>
      </c>
      <c r="M407" s="110">
        <v>0</v>
      </c>
      <c r="N407" s="110">
        <v>0</v>
      </c>
      <c r="O407" s="110">
        <v>0</v>
      </c>
      <c r="P407" s="110">
        <v>46</v>
      </c>
    </row>
    <row r="408" spans="1:16" ht="16.5" x14ac:dyDescent="0.15">
      <c r="A408" s="110">
        <v>407</v>
      </c>
      <c r="B408" s="110" t="s">
        <v>429</v>
      </c>
      <c r="C408" s="145" t="s">
        <v>1246</v>
      </c>
      <c r="D408" s="110" t="s">
        <v>1363</v>
      </c>
      <c r="E408" s="110" t="s">
        <v>1405</v>
      </c>
      <c r="F408" s="110">
        <v>2024</v>
      </c>
      <c r="G408" s="110">
        <v>3</v>
      </c>
      <c r="H408" s="110">
        <v>0</v>
      </c>
      <c r="I408" s="110">
        <v>0</v>
      </c>
      <c r="J408" s="110">
        <v>0</v>
      </c>
      <c r="K408" s="110">
        <v>0</v>
      </c>
      <c r="L408" s="110">
        <v>0</v>
      </c>
      <c r="M408" s="110">
        <v>0</v>
      </c>
      <c r="N408">
        <v>28</v>
      </c>
      <c r="O408">
        <v>61</v>
      </c>
      <c r="P408" s="110">
        <v>47</v>
      </c>
    </row>
    <row r="409" spans="1:16" ht="16.5" x14ac:dyDescent="0.15">
      <c r="A409" s="110">
        <v>408</v>
      </c>
      <c r="B409" s="110" t="s">
        <v>1301</v>
      </c>
      <c r="C409" s="145" t="s">
        <v>1247</v>
      </c>
      <c r="D409" s="110" t="s">
        <v>1370</v>
      </c>
      <c r="E409" s="110" t="s">
        <v>1410</v>
      </c>
      <c r="F409" s="110">
        <v>2024</v>
      </c>
      <c r="G409" s="110">
        <v>1</v>
      </c>
      <c r="H409" s="110">
        <v>0</v>
      </c>
      <c r="I409" s="110">
        <v>0</v>
      </c>
      <c r="J409" s="110">
        <v>0</v>
      </c>
      <c r="K409" s="110">
        <v>0</v>
      </c>
      <c r="L409" s="110">
        <v>0</v>
      </c>
      <c r="M409" s="110">
        <v>0</v>
      </c>
      <c r="N409" s="110">
        <v>0</v>
      </c>
      <c r="O409" s="110">
        <v>0</v>
      </c>
      <c r="P409" s="110">
        <v>48</v>
      </c>
    </row>
    <row r="410" spans="1:16" ht="16.5" x14ac:dyDescent="0.15">
      <c r="A410" s="110">
        <v>409</v>
      </c>
      <c r="B410" s="110" t="s">
        <v>1302</v>
      </c>
      <c r="C410" s="145" t="s">
        <v>1248</v>
      </c>
      <c r="D410" s="110" t="s">
        <v>1371</v>
      </c>
      <c r="E410" s="110" t="s">
        <v>1411</v>
      </c>
      <c r="F410" s="110">
        <v>2024</v>
      </c>
      <c r="G410" s="110">
        <v>1</v>
      </c>
      <c r="H410" s="110">
        <v>0</v>
      </c>
      <c r="I410" s="110">
        <v>0</v>
      </c>
      <c r="J410" s="110">
        <v>0</v>
      </c>
      <c r="K410" s="110">
        <v>0</v>
      </c>
      <c r="L410" s="110">
        <v>0</v>
      </c>
      <c r="M410" s="110">
        <v>0</v>
      </c>
      <c r="N410" s="110">
        <v>0</v>
      </c>
      <c r="O410" s="110">
        <v>0</v>
      </c>
      <c r="P410" s="110">
        <v>49</v>
      </c>
    </row>
    <row r="411" spans="1:16" ht="16.5" x14ac:dyDescent="0.15">
      <c r="A411" s="110">
        <v>410</v>
      </c>
      <c r="B411" s="110" t="s">
        <v>1303</v>
      </c>
      <c r="C411" s="145" t="s">
        <v>1249</v>
      </c>
      <c r="D411" s="110" t="s">
        <v>1372</v>
      </c>
      <c r="E411" s="110" t="s">
        <v>1079</v>
      </c>
      <c r="F411" s="110">
        <v>2024</v>
      </c>
      <c r="G411" s="110">
        <v>4</v>
      </c>
      <c r="H411" s="110">
        <v>0</v>
      </c>
      <c r="I411" s="110">
        <v>0</v>
      </c>
      <c r="J411" s="110">
        <v>0</v>
      </c>
      <c r="K411" s="110">
        <v>56</v>
      </c>
      <c r="L411" s="110">
        <v>64</v>
      </c>
      <c r="M411" s="110">
        <v>0</v>
      </c>
      <c r="N411">
        <v>75</v>
      </c>
      <c r="O411">
        <v>0</v>
      </c>
      <c r="P411" s="110">
        <v>50</v>
      </c>
    </row>
    <row r="412" spans="1:16" ht="16.5" x14ac:dyDescent="0.15">
      <c r="A412" s="110">
        <v>411</v>
      </c>
      <c r="B412" s="110" t="s">
        <v>1304</v>
      </c>
      <c r="C412" s="145" t="s">
        <v>1185</v>
      </c>
      <c r="D412" s="110" t="s">
        <v>221</v>
      </c>
      <c r="E412" s="110" t="s">
        <v>184</v>
      </c>
      <c r="F412" s="110">
        <v>2024</v>
      </c>
      <c r="G412" s="110">
        <v>2</v>
      </c>
      <c r="H412" s="110">
        <v>0</v>
      </c>
      <c r="I412" s="110">
        <v>0</v>
      </c>
      <c r="J412" s="110">
        <v>0</v>
      </c>
      <c r="K412" s="110">
        <v>0</v>
      </c>
      <c r="L412" s="110">
        <v>0</v>
      </c>
      <c r="M412" s="110">
        <v>0</v>
      </c>
      <c r="N412">
        <v>0</v>
      </c>
      <c r="O412">
        <v>98</v>
      </c>
      <c r="P412" s="110">
        <v>51</v>
      </c>
    </row>
    <row r="413" spans="1:16" ht="16.5" x14ac:dyDescent="0.15">
      <c r="A413" s="110">
        <v>412</v>
      </c>
      <c r="B413" s="110" t="s">
        <v>382</v>
      </c>
      <c r="C413" s="145" t="s">
        <v>1250</v>
      </c>
      <c r="D413" s="110" t="s">
        <v>1373</v>
      </c>
      <c r="E413" s="110" t="s">
        <v>1412</v>
      </c>
      <c r="F413" s="110">
        <v>2024</v>
      </c>
      <c r="G413" s="110">
        <v>1</v>
      </c>
      <c r="H413" s="110">
        <v>0</v>
      </c>
      <c r="I413" s="110">
        <v>0</v>
      </c>
      <c r="J413" s="110">
        <v>0</v>
      </c>
      <c r="K413" s="110">
        <v>0</v>
      </c>
      <c r="L413" s="110">
        <v>0</v>
      </c>
      <c r="M413" s="110">
        <v>0</v>
      </c>
      <c r="N413">
        <v>0</v>
      </c>
      <c r="O413">
        <v>0</v>
      </c>
      <c r="P413" s="110">
        <v>52</v>
      </c>
    </row>
    <row r="414" spans="1:16" ht="16.5" x14ac:dyDescent="0.15">
      <c r="A414" s="110">
        <v>413</v>
      </c>
      <c r="B414" s="110" t="s">
        <v>1305</v>
      </c>
      <c r="C414" s="145" t="s">
        <v>1251</v>
      </c>
      <c r="D414" s="110" t="s">
        <v>1374</v>
      </c>
      <c r="E414" s="110" t="s">
        <v>1079</v>
      </c>
      <c r="F414" s="110">
        <v>2024</v>
      </c>
      <c r="G414" s="110">
        <v>1</v>
      </c>
      <c r="H414" s="110">
        <v>0</v>
      </c>
      <c r="I414" s="110">
        <v>0</v>
      </c>
      <c r="J414" s="110">
        <v>0</v>
      </c>
      <c r="K414" s="110">
        <v>0</v>
      </c>
      <c r="L414" s="110">
        <v>0</v>
      </c>
      <c r="M414" s="110">
        <v>0</v>
      </c>
      <c r="N414">
        <v>0</v>
      </c>
      <c r="O414">
        <v>0</v>
      </c>
      <c r="P414" s="110">
        <v>53</v>
      </c>
    </row>
    <row r="415" spans="1:16" ht="16.5" x14ac:dyDescent="0.15">
      <c r="A415" s="110">
        <v>414</v>
      </c>
      <c r="B415" s="110" t="s">
        <v>1306</v>
      </c>
      <c r="C415" s="145" t="s">
        <v>1252</v>
      </c>
      <c r="D415" s="110" t="s">
        <v>1375</v>
      </c>
      <c r="E415" s="110" t="s">
        <v>1079</v>
      </c>
      <c r="F415" s="110">
        <v>2024</v>
      </c>
      <c r="G415" s="110">
        <v>1</v>
      </c>
      <c r="H415" s="110">
        <v>0</v>
      </c>
      <c r="I415" s="110">
        <v>0</v>
      </c>
      <c r="J415" s="110">
        <v>0</v>
      </c>
      <c r="K415" s="110">
        <v>0</v>
      </c>
      <c r="L415" s="110">
        <v>0</v>
      </c>
      <c r="M415" s="110">
        <v>0</v>
      </c>
      <c r="N415">
        <v>0</v>
      </c>
      <c r="O415">
        <v>0</v>
      </c>
      <c r="P415" s="110">
        <v>54</v>
      </c>
    </row>
    <row r="416" spans="1:16" ht="16.5" x14ac:dyDescent="0.15">
      <c r="A416" s="110">
        <v>415</v>
      </c>
      <c r="B416" s="110" t="s">
        <v>1307</v>
      </c>
      <c r="C416" s="145" t="s">
        <v>1253</v>
      </c>
      <c r="D416" s="110" t="s">
        <v>1376</v>
      </c>
      <c r="E416" s="110" t="s">
        <v>236</v>
      </c>
      <c r="F416" s="110">
        <v>2024</v>
      </c>
      <c r="G416" s="110">
        <v>3</v>
      </c>
      <c r="H416" s="110">
        <v>0</v>
      </c>
      <c r="I416" s="110">
        <v>0</v>
      </c>
      <c r="J416" s="110">
        <v>0</v>
      </c>
      <c r="K416" s="110">
        <v>0</v>
      </c>
      <c r="L416" s="110">
        <v>0</v>
      </c>
      <c r="M416" s="110">
        <v>0</v>
      </c>
      <c r="N416">
        <v>35</v>
      </c>
      <c r="O416">
        <v>39</v>
      </c>
      <c r="P416" s="110">
        <v>55</v>
      </c>
    </row>
    <row r="417" spans="1:16" ht="16.5" x14ac:dyDescent="0.15">
      <c r="A417" s="110">
        <v>416</v>
      </c>
      <c r="B417" s="110" t="s">
        <v>1308</v>
      </c>
      <c r="C417" s="145" t="s">
        <v>1254</v>
      </c>
      <c r="D417" s="110" t="s">
        <v>1377</v>
      </c>
      <c r="E417" s="110" t="s">
        <v>1079</v>
      </c>
      <c r="F417" s="110">
        <v>2024</v>
      </c>
      <c r="G417" s="110">
        <v>1</v>
      </c>
      <c r="H417" s="110">
        <v>0</v>
      </c>
      <c r="I417" s="110">
        <v>0</v>
      </c>
      <c r="J417" s="110">
        <v>0</v>
      </c>
      <c r="K417" s="110">
        <v>0</v>
      </c>
      <c r="L417" s="110">
        <v>0</v>
      </c>
      <c r="M417" s="110">
        <v>0</v>
      </c>
      <c r="N417" s="110">
        <v>0</v>
      </c>
      <c r="O417" s="110">
        <v>0</v>
      </c>
      <c r="P417" s="110">
        <v>56</v>
      </c>
    </row>
    <row r="418" spans="1:16" ht="16.5" x14ac:dyDescent="0.15">
      <c r="A418" s="110">
        <v>417</v>
      </c>
      <c r="B418" s="110" t="s">
        <v>1309</v>
      </c>
      <c r="C418" s="145" t="s">
        <v>578</v>
      </c>
      <c r="D418" s="110" t="s">
        <v>199</v>
      </c>
      <c r="E418" s="110" t="s">
        <v>197</v>
      </c>
      <c r="F418" s="110">
        <v>2024</v>
      </c>
      <c r="G418" s="110">
        <v>5</v>
      </c>
      <c r="H418" s="110">
        <v>0</v>
      </c>
      <c r="I418" s="110">
        <v>0</v>
      </c>
      <c r="J418" s="110">
        <v>0</v>
      </c>
      <c r="K418" s="110">
        <v>67</v>
      </c>
      <c r="L418" s="110">
        <v>40</v>
      </c>
      <c r="M418" s="110">
        <v>0</v>
      </c>
      <c r="N418">
        <v>79</v>
      </c>
      <c r="O418">
        <v>50</v>
      </c>
      <c r="P418" s="110">
        <v>57</v>
      </c>
    </row>
    <row r="419" spans="1:16" ht="16.5" x14ac:dyDescent="0.15">
      <c r="A419" s="110">
        <v>418</v>
      </c>
      <c r="B419" s="110" t="s">
        <v>1310</v>
      </c>
      <c r="C419" s="145" t="s">
        <v>1255</v>
      </c>
      <c r="D419" s="110" t="s">
        <v>605</v>
      </c>
      <c r="E419" s="110" t="s">
        <v>184</v>
      </c>
      <c r="F419" s="110">
        <v>2024</v>
      </c>
      <c r="G419" s="110">
        <v>2</v>
      </c>
      <c r="H419" s="110">
        <v>0</v>
      </c>
      <c r="I419" s="110">
        <v>0</v>
      </c>
      <c r="J419" s="110">
        <v>0</v>
      </c>
      <c r="K419" s="110">
        <v>0</v>
      </c>
      <c r="L419" s="110">
        <v>0</v>
      </c>
      <c r="M419" s="110">
        <v>0</v>
      </c>
      <c r="N419">
        <v>0</v>
      </c>
      <c r="O419">
        <v>99</v>
      </c>
      <c r="P419" s="110">
        <v>58</v>
      </c>
    </row>
    <row r="420" spans="1:16" ht="16.5" x14ac:dyDescent="0.15">
      <c r="A420" s="110">
        <v>419</v>
      </c>
      <c r="B420" s="110" t="s">
        <v>1311</v>
      </c>
      <c r="C420" s="145" t="s">
        <v>1256</v>
      </c>
      <c r="D420" s="110" t="s">
        <v>1378</v>
      </c>
      <c r="E420" s="110" t="s">
        <v>1079</v>
      </c>
      <c r="F420" s="110">
        <v>2024</v>
      </c>
      <c r="G420" s="110">
        <v>2</v>
      </c>
      <c r="H420" s="110">
        <v>0</v>
      </c>
      <c r="I420" s="110">
        <v>0</v>
      </c>
      <c r="J420" s="110">
        <v>0</v>
      </c>
      <c r="K420" s="110">
        <v>0</v>
      </c>
      <c r="L420" s="110">
        <v>0</v>
      </c>
      <c r="M420" s="110">
        <v>0</v>
      </c>
      <c r="N420">
        <v>0</v>
      </c>
      <c r="O420">
        <v>43</v>
      </c>
      <c r="P420" s="110">
        <v>59</v>
      </c>
    </row>
    <row r="421" spans="1:16" ht="16.5" x14ac:dyDescent="0.15">
      <c r="A421" s="110">
        <v>420</v>
      </c>
      <c r="B421" s="110" t="s">
        <v>1312</v>
      </c>
      <c r="C421" s="145" t="s">
        <v>1257</v>
      </c>
      <c r="D421" s="110" t="s">
        <v>1098</v>
      </c>
      <c r="E421" s="110" t="s">
        <v>1405</v>
      </c>
      <c r="F421" s="110">
        <v>2024</v>
      </c>
      <c r="G421" s="110">
        <v>2</v>
      </c>
      <c r="H421" s="110">
        <v>0</v>
      </c>
      <c r="I421" s="110">
        <v>0</v>
      </c>
      <c r="J421" s="110">
        <v>0</v>
      </c>
      <c r="K421" s="110">
        <v>0</v>
      </c>
      <c r="L421" s="110">
        <v>0</v>
      </c>
      <c r="M421" s="110">
        <v>0</v>
      </c>
      <c r="N421">
        <v>0</v>
      </c>
      <c r="O421">
        <v>33</v>
      </c>
      <c r="P421" s="110">
        <v>60</v>
      </c>
    </row>
    <row r="422" spans="1:16" ht="16.5" x14ac:dyDescent="0.15">
      <c r="A422" s="110">
        <v>421</v>
      </c>
      <c r="B422" s="110" t="s">
        <v>1313</v>
      </c>
      <c r="C422" s="145" t="s">
        <v>1258</v>
      </c>
      <c r="D422" s="110" t="s">
        <v>1379</v>
      </c>
      <c r="E422" s="110" t="s">
        <v>1079</v>
      </c>
      <c r="F422" s="110">
        <v>2024</v>
      </c>
      <c r="G422" s="110">
        <v>7</v>
      </c>
      <c r="H422" s="110">
        <v>0</v>
      </c>
      <c r="I422" s="110">
        <v>0</v>
      </c>
      <c r="J422" s="110">
        <v>75</v>
      </c>
      <c r="K422" s="110">
        <v>64</v>
      </c>
      <c r="L422" s="110">
        <v>84</v>
      </c>
      <c r="M422" s="110">
        <v>74</v>
      </c>
      <c r="N422">
        <v>72</v>
      </c>
      <c r="O422">
        <v>64</v>
      </c>
      <c r="P422" s="110">
        <v>61</v>
      </c>
    </row>
    <row r="423" spans="1:16" ht="16.5" x14ac:dyDescent="0.15">
      <c r="A423" s="110">
        <v>422</v>
      </c>
      <c r="B423" s="110" t="s">
        <v>1314</v>
      </c>
      <c r="C423" s="145" t="s">
        <v>1259</v>
      </c>
      <c r="D423" s="110" t="s">
        <v>1380</v>
      </c>
      <c r="E423" s="110" t="s">
        <v>1413</v>
      </c>
      <c r="F423" s="110">
        <v>2024</v>
      </c>
      <c r="G423" s="110">
        <v>1</v>
      </c>
      <c r="H423" s="110">
        <v>0</v>
      </c>
      <c r="I423" s="110">
        <v>0</v>
      </c>
      <c r="J423" s="110">
        <v>0</v>
      </c>
      <c r="K423" s="110">
        <v>0</v>
      </c>
      <c r="L423" s="110">
        <v>0</v>
      </c>
      <c r="M423" s="110">
        <v>0</v>
      </c>
      <c r="N423" s="110">
        <v>0</v>
      </c>
      <c r="O423" s="110">
        <v>0</v>
      </c>
      <c r="P423" s="110">
        <v>62</v>
      </c>
    </row>
    <row r="424" spans="1:16" ht="16.5" x14ac:dyDescent="0.15">
      <c r="A424" s="110">
        <v>423</v>
      </c>
      <c r="B424" s="110" t="s">
        <v>1315</v>
      </c>
      <c r="C424" s="145" t="s">
        <v>365</v>
      </c>
      <c r="D424" s="110" t="s">
        <v>366</v>
      </c>
      <c r="E424" s="110" t="s">
        <v>197</v>
      </c>
      <c r="F424" s="110">
        <v>2024</v>
      </c>
      <c r="G424" s="110">
        <v>1</v>
      </c>
      <c r="H424" s="110">
        <v>0</v>
      </c>
      <c r="I424" s="110">
        <v>0</v>
      </c>
      <c r="J424" s="110">
        <v>0</v>
      </c>
      <c r="K424" s="110">
        <v>0</v>
      </c>
      <c r="L424" s="110">
        <v>0</v>
      </c>
      <c r="M424" s="110">
        <v>0</v>
      </c>
      <c r="N424">
        <v>0</v>
      </c>
      <c r="O424">
        <v>8</v>
      </c>
      <c r="P424" s="110">
        <v>63</v>
      </c>
    </row>
    <row r="425" spans="1:16" ht="16.5" x14ac:dyDescent="0.15">
      <c r="A425" s="110">
        <v>424</v>
      </c>
      <c r="B425" s="110" t="s">
        <v>1316</v>
      </c>
      <c r="C425" s="145" t="s">
        <v>1260</v>
      </c>
      <c r="D425" s="110" t="s">
        <v>1381</v>
      </c>
      <c r="E425" s="110" t="s">
        <v>1079</v>
      </c>
      <c r="F425" s="110">
        <v>2024</v>
      </c>
      <c r="G425" s="110">
        <v>1</v>
      </c>
      <c r="H425" s="110">
        <v>0</v>
      </c>
      <c r="I425" s="110">
        <v>0</v>
      </c>
      <c r="J425" s="110">
        <v>0</v>
      </c>
      <c r="K425" s="110">
        <v>0</v>
      </c>
      <c r="L425" s="110">
        <v>0</v>
      </c>
      <c r="M425" s="110">
        <v>0</v>
      </c>
      <c r="N425">
        <v>0</v>
      </c>
      <c r="O425">
        <v>0</v>
      </c>
      <c r="P425" s="110">
        <v>64</v>
      </c>
    </row>
    <row r="426" spans="1:16" ht="16.5" x14ac:dyDescent="0.15">
      <c r="A426" s="110">
        <v>425</v>
      </c>
      <c r="B426" s="110" t="s">
        <v>1317</v>
      </c>
      <c r="C426" s="145" t="s">
        <v>1261</v>
      </c>
      <c r="D426" s="110" t="s">
        <v>1382</v>
      </c>
      <c r="E426" s="110" t="s">
        <v>1079</v>
      </c>
      <c r="F426" s="110">
        <v>2024</v>
      </c>
      <c r="G426" s="110">
        <v>6</v>
      </c>
      <c r="H426" s="110">
        <v>7</v>
      </c>
      <c r="I426" s="110">
        <v>64</v>
      </c>
      <c r="J426" s="110">
        <v>94</v>
      </c>
      <c r="K426" s="110">
        <v>90</v>
      </c>
      <c r="L426" s="110">
        <v>0</v>
      </c>
      <c r="M426" s="110">
        <v>0</v>
      </c>
      <c r="N426">
        <v>0</v>
      </c>
      <c r="O426">
        <v>86</v>
      </c>
      <c r="P426" s="110">
        <v>65</v>
      </c>
    </row>
    <row r="427" spans="1:16" ht="16.5" x14ac:dyDescent="0.15">
      <c r="A427" s="110">
        <v>426</v>
      </c>
      <c r="B427" s="110" t="s">
        <v>1318</v>
      </c>
      <c r="C427" s="145" t="s">
        <v>1262</v>
      </c>
      <c r="D427" s="110" t="s">
        <v>288</v>
      </c>
      <c r="E427" s="110" t="s">
        <v>1079</v>
      </c>
      <c r="F427" s="110">
        <v>2024</v>
      </c>
      <c r="G427" s="110">
        <v>2</v>
      </c>
      <c r="H427" s="110">
        <v>0</v>
      </c>
      <c r="I427" s="110">
        <v>0</v>
      </c>
      <c r="J427" s="110">
        <v>0</v>
      </c>
      <c r="K427" s="110">
        <v>0</v>
      </c>
      <c r="L427" s="110">
        <v>0</v>
      </c>
      <c r="M427" s="110">
        <v>0</v>
      </c>
      <c r="N427" s="110">
        <v>0</v>
      </c>
      <c r="O427">
        <v>91</v>
      </c>
      <c r="P427" s="110">
        <v>66</v>
      </c>
    </row>
    <row r="428" spans="1:16" ht="16.5" x14ac:dyDescent="0.15">
      <c r="A428" s="110">
        <v>427</v>
      </c>
      <c r="B428" s="110" t="s">
        <v>1319</v>
      </c>
      <c r="C428" s="145" t="s">
        <v>1263</v>
      </c>
      <c r="D428" s="110" t="s">
        <v>1383</v>
      </c>
      <c r="E428" s="110" t="s">
        <v>1409</v>
      </c>
      <c r="F428" s="110">
        <v>2024</v>
      </c>
      <c r="G428" s="110">
        <v>3</v>
      </c>
      <c r="H428" s="110">
        <v>0</v>
      </c>
      <c r="I428" s="110">
        <v>0</v>
      </c>
      <c r="J428" s="110">
        <v>0</v>
      </c>
      <c r="K428" s="110">
        <v>0</v>
      </c>
      <c r="L428" s="110">
        <v>0</v>
      </c>
      <c r="M428" s="110">
        <v>0</v>
      </c>
      <c r="N428">
        <v>137</v>
      </c>
      <c r="O428">
        <v>78</v>
      </c>
      <c r="P428" s="110">
        <v>67</v>
      </c>
    </row>
    <row r="429" spans="1:16" ht="16.5" x14ac:dyDescent="0.15">
      <c r="A429" s="110">
        <v>428</v>
      </c>
      <c r="B429" s="110" t="s">
        <v>1320</v>
      </c>
      <c r="C429" s="145" t="s">
        <v>862</v>
      </c>
      <c r="D429" s="110" t="s">
        <v>1384</v>
      </c>
      <c r="E429" s="110" t="s">
        <v>1079</v>
      </c>
      <c r="F429" s="110">
        <v>2024</v>
      </c>
      <c r="G429" s="110">
        <v>1</v>
      </c>
      <c r="H429" s="110">
        <v>0</v>
      </c>
      <c r="I429" s="110">
        <v>0</v>
      </c>
      <c r="J429" s="110">
        <v>0</v>
      </c>
      <c r="K429" s="110">
        <v>0</v>
      </c>
      <c r="L429" s="110">
        <v>0</v>
      </c>
      <c r="M429" s="110">
        <v>0</v>
      </c>
      <c r="N429" s="110">
        <v>0</v>
      </c>
      <c r="O429" s="110">
        <v>0</v>
      </c>
      <c r="P429" s="110">
        <v>68</v>
      </c>
    </row>
    <row r="430" spans="1:16" ht="16.5" x14ac:dyDescent="0.15">
      <c r="A430" s="110">
        <v>429</v>
      </c>
      <c r="B430" s="110" t="s">
        <v>1321</v>
      </c>
      <c r="C430" s="145" t="s">
        <v>1264</v>
      </c>
      <c r="D430" s="110" t="s">
        <v>1385</v>
      </c>
      <c r="E430" s="110" t="s">
        <v>184</v>
      </c>
      <c r="F430" s="110">
        <v>2024</v>
      </c>
      <c r="G430" s="110">
        <v>2</v>
      </c>
      <c r="H430" s="110">
        <v>0</v>
      </c>
      <c r="I430" s="110">
        <v>0</v>
      </c>
      <c r="J430" s="110">
        <v>0</v>
      </c>
      <c r="K430" s="110">
        <v>0</v>
      </c>
      <c r="L430" s="110">
        <v>0</v>
      </c>
      <c r="M430" s="110">
        <v>0</v>
      </c>
      <c r="N430">
        <v>0</v>
      </c>
      <c r="O430">
        <v>67</v>
      </c>
      <c r="P430" s="110">
        <v>69</v>
      </c>
    </row>
    <row r="431" spans="1:16" ht="16.5" x14ac:dyDescent="0.15">
      <c r="A431" s="110">
        <v>430</v>
      </c>
      <c r="B431" s="110" t="s">
        <v>1322</v>
      </c>
      <c r="C431" s="145" t="s">
        <v>1265</v>
      </c>
      <c r="D431" s="110" t="s">
        <v>392</v>
      </c>
      <c r="E431" s="110" t="s">
        <v>184</v>
      </c>
      <c r="F431" s="110">
        <v>2024</v>
      </c>
      <c r="G431" s="110">
        <v>3</v>
      </c>
      <c r="H431" s="110">
        <v>0</v>
      </c>
      <c r="I431" s="110">
        <v>0</v>
      </c>
      <c r="J431" s="110">
        <v>0</v>
      </c>
      <c r="K431" s="110">
        <v>0</v>
      </c>
      <c r="L431" s="110">
        <v>0</v>
      </c>
      <c r="M431" s="110">
        <v>0</v>
      </c>
      <c r="N431">
        <v>46</v>
      </c>
      <c r="O431">
        <v>11</v>
      </c>
      <c r="P431" s="110">
        <v>70</v>
      </c>
    </row>
    <row r="432" spans="1:16" ht="16.5" x14ac:dyDescent="0.15">
      <c r="A432" s="110">
        <v>431</v>
      </c>
      <c r="B432" s="110" t="s">
        <v>1323</v>
      </c>
      <c r="C432" s="145" t="s">
        <v>1266</v>
      </c>
      <c r="D432" s="110" t="s">
        <v>1386</v>
      </c>
      <c r="E432" s="110" t="s">
        <v>1405</v>
      </c>
      <c r="F432" s="110">
        <v>2024</v>
      </c>
      <c r="G432" s="110">
        <v>1</v>
      </c>
      <c r="H432" s="110">
        <v>0</v>
      </c>
      <c r="I432" s="110">
        <v>0</v>
      </c>
      <c r="J432" s="110">
        <v>0</v>
      </c>
      <c r="K432" s="110">
        <v>0</v>
      </c>
      <c r="L432" s="110">
        <v>0</v>
      </c>
      <c r="M432" s="110">
        <v>0</v>
      </c>
      <c r="N432" s="110">
        <v>0</v>
      </c>
      <c r="O432" s="110">
        <v>0</v>
      </c>
      <c r="P432" s="110">
        <v>71</v>
      </c>
    </row>
    <row r="433" spans="1:16" ht="16.5" x14ac:dyDescent="0.15">
      <c r="A433" s="110">
        <v>432</v>
      </c>
      <c r="B433" s="110" t="s">
        <v>1324</v>
      </c>
      <c r="C433" s="145" t="s">
        <v>1267</v>
      </c>
      <c r="D433" s="110" t="s">
        <v>1387</v>
      </c>
      <c r="E433" s="110" t="s">
        <v>1405</v>
      </c>
      <c r="F433" s="110">
        <v>2024</v>
      </c>
      <c r="G433" s="110">
        <v>1</v>
      </c>
      <c r="H433" s="110">
        <v>0</v>
      </c>
      <c r="I433" s="110">
        <v>0</v>
      </c>
      <c r="J433" s="110">
        <v>0</v>
      </c>
      <c r="K433" s="110">
        <v>0</v>
      </c>
      <c r="L433" s="110">
        <v>0</v>
      </c>
      <c r="M433" s="110">
        <v>0</v>
      </c>
      <c r="N433" s="110">
        <v>0</v>
      </c>
      <c r="O433" s="110">
        <v>0</v>
      </c>
      <c r="P433" s="110">
        <v>72</v>
      </c>
    </row>
    <row r="434" spans="1:16" ht="16.5" x14ac:dyDescent="0.15">
      <c r="A434" s="110">
        <v>433</v>
      </c>
      <c r="B434" s="110" t="s">
        <v>1325</v>
      </c>
      <c r="C434" s="145" t="s">
        <v>1268</v>
      </c>
      <c r="D434" s="110" t="s">
        <v>1388</v>
      </c>
      <c r="E434" s="110" t="s">
        <v>184</v>
      </c>
      <c r="F434" s="110">
        <v>2024</v>
      </c>
      <c r="G434" s="110">
        <v>2</v>
      </c>
      <c r="H434" s="110">
        <v>0</v>
      </c>
      <c r="I434" s="110">
        <v>0</v>
      </c>
      <c r="J434" s="110">
        <v>0</v>
      </c>
      <c r="K434" s="110">
        <v>0</v>
      </c>
      <c r="L434" s="110">
        <v>0</v>
      </c>
      <c r="M434" s="110">
        <v>0</v>
      </c>
      <c r="N434" s="110">
        <v>0</v>
      </c>
      <c r="O434">
        <v>6</v>
      </c>
      <c r="P434" s="110">
        <v>73</v>
      </c>
    </row>
    <row r="435" spans="1:16" ht="16.5" x14ac:dyDescent="0.15">
      <c r="A435" s="110">
        <v>434</v>
      </c>
      <c r="B435" s="110" t="s">
        <v>1326</v>
      </c>
      <c r="C435" s="145" t="s">
        <v>388</v>
      </c>
      <c r="D435" s="110" t="s">
        <v>389</v>
      </c>
      <c r="E435" s="110" t="s">
        <v>184</v>
      </c>
      <c r="F435" s="110">
        <v>2024</v>
      </c>
      <c r="G435" s="110">
        <v>4</v>
      </c>
      <c r="H435" s="110">
        <v>0</v>
      </c>
      <c r="I435" s="110">
        <v>0</v>
      </c>
      <c r="J435" s="110">
        <v>0</v>
      </c>
      <c r="K435" s="110">
        <v>0</v>
      </c>
      <c r="L435" s="110">
        <v>0</v>
      </c>
      <c r="M435" s="110">
        <v>66</v>
      </c>
      <c r="N435">
        <v>61</v>
      </c>
      <c r="O435">
        <v>60</v>
      </c>
      <c r="P435" s="110">
        <v>74</v>
      </c>
    </row>
    <row r="436" spans="1:16" ht="16.5" x14ac:dyDescent="0.15">
      <c r="A436" s="110">
        <v>435</v>
      </c>
      <c r="B436" s="110" t="s">
        <v>1326</v>
      </c>
      <c r="C436" s="145" t="s">
        <v>1269</v>
      </c>
      <c r="D436" s="110" t="s">
        <v>283</v>
      </c>
      <c r="E436" s="110" t="s">
        <v>197</v>
      </c>
      <c r="F436" s="110">
        <v>2024</v>
      </c>
      <c r="G436" s="110">
        <v>2</v>
      </c>
      <c r="H436" s="110">
        <v>0</v>
      </c>
      <c r="I436" s="110">
        <v>0</v>
      </c>
      <c r="J436" s="110">
        <v>0</v>
      </c>
      <c r="K436" s="110">
        <v>0</v>
      </c>
      <c r="L436" s="110">
        <v>0</v>
      </c>
      <c r="M436" s="110">
        <v>0</v>
      </c>
      <c r="N436">
        <v>0</v>
      </c>
      <c r="O436">
        <v>94</v>
      </c>
      <c r="P436" s="110">
        <v>75</v>
      </c>
    </row>
    <row r="437" spans="1:16" ht="16.5" x14ac:dyDescent="0.15">
      <c r="A437" s="110">
        <v>436</v>
      </c>
      <c r="B437" s="110" t="s">
        <v>1327</v>
      </c>
      <c r="C437" s="145" t="s">
        <v>1270</v>
      </c>
      <c r="D437" s="110" t="s">
        <v>1389</v>
      </c>
      <c r="E437" s="110" t="s">
        <v>184</v>
      </c>
      <c r="F437" s="110">
        <v>2024</v>
      </c>
      <c r="G437" s="110">
        <v>3</v>
      </c>
      <c r="H437" s="110">
        <v>0</v>
      </c>
      <c r="I437" s="110">
        <v>0</v>
      </c>
      <c r="J437" s="110">
        <v>0</v>
      </c>
      <c r="K437" s="110">
        <v>0</v>
      </c>
      <c r="L437" s="110">
        <v>70</v>
      </c>
      <c r="M437" s="110">
        <v>0</v>
      </c>
      <c r="N437">
        <v>0</v>
      </c>
      <c r="O437">
        <v>79</v>
      </c>
      <c r="P437" s="110">
        <v>76</v>
      </c>
    </row>
    <row r="438" spans="1:16" ht="16.5" x14ac:dyDescent="0.15">
      <c r="A438" s="110">
        <v>437</v>
      </c>
      <c r="B438" s="110" t="s">
        <v>1328</v>
      </c>
      <c r="C438" s="145" t="s">
        <v>1271</v>
      </c>
      <c r="D438" s="110" t="s">
        <v>1390</v>
      </c>
      <c r="E438" s="110" t="s">
        <v>1405</v>
      </c>
      <c r="F438" s="110">
        <v>2024</v>
      </c>
      <c r="G438" s="110">
        <v>1</v>
      </c>
      <c r="H438" s="110">
        <v>0</v>
      </c>
      <c r="I438" s="110">
        <v>0</v>
      </c>
      <c r="J438" s="110">
        <v>0</v>
      </c>
      <c r="K438" s="110">
        <v>0</v>
      </c>
      <c r="L438" s="110">
        <v>0</v>
      </c>
      <c r="M438" s="110">
        <v>0</v>
      </c>
      <c r="N438">
        <v>0</v>
      </c>
      <c r="O438">
        <v>0</v>
      </c>
      <c r="P438" s="110">
        <v>77</v>
      </c>
    </row>
    <row r="439" spans="1:16" ht="16.5" x14ac:dyDescent="0.15">
      <c r="A439" s="110">
        <v>438</v>
      </c>
      <c r="B439" s="110" t="s">
        <v>1295</v>
      </c>
      <c r="C439" s="145" t="s">
        <v>1272</v>
      </c>
      <c r="D439" s="110" t="s">
        <v>1391</v>
      </c>
      <c r="E439" s="110" t="s">
        <v>1079</v>
      </c>
      <c r="F439" s="110">
        <v>2024</v>
      </c>
      <c r="G439" s="110">
        <v>1</v>
      </c>
      <c r="H439" s="110">
        <v>0</v>
      </c>
      <c r="I439" s="110">
        <v>0</v>
      </c>
      <c r="J439" s="110">
        <v>0</v>
      </c>
      <c r="K439" s="110">
        <v>0</v>
      </c>
      <c r="L439" s="110">
        <v>0</v>
      </c>
      <c r="M439" s="110">
        <v>0</v>
      </c>
      <c r="N439">
        <v>0</v>
      </c>
      <c r="O439">
        <v>0</v>
      </c>
      <c r="P439" s="110">
        <v>78</v>
      </c>
    </row>
    <row r="440" spans="1:16" ht="16.5" x14ac:dyDescent="0.15">
      <c r="A440" s="110">
        <v>439</v>
      </c>
      <c r="B440" s="110" t="s">
        <v>1329</v>
      </c>
      <c r="C440" s="145" t="s">
        <v>1273</v>
      </c>
      <c r="D440" s="110" t="s">
        <v>1392</v>
      </c>
      <c r="E440" s="110" t="s">
        <v>1079</v>
      </c>
      <c r="F440" s="110">
        <v>2024</v>
      </c>
      <c r="G440" s="110">
        <v>1</v>
      </c>
      <c r="H440" s="110">
        <v>0</v>
      </c>
      <c r="I440" s="110">
        <v>0</v>
      </c>
      <c r="J440" s="110">
        <v>0</v>
      </c>
      <c r="K440" s="110">
        <v>0</v>
      </c>
      <c r="L440" s="110">
        <v>0</v>
      </c>
      <c r="M440" s="110">
        <v>0</v>
      </c>
      <c r="N440">
        <v>0</v>
      </c>
      <c r="O440">
        <v>0</v>
      </c>
      <c r="P440" s="110">
        <v>79</v>
      </c>
    </row>
    <row r="441" spans="1:16" ht="16.5" x14ac:dyDescent="0.15">
      <c r="A441" s="110">
        <v>440</v>
      </c>
      <c r="B441" s="110" t="s">
        <v>1330</v>
      </c>
      <c r="C441" s="145" t="s">
        <v>1274</v>
      </c>
      <c r="D441" s="110" t="s">
        <v>1393</v>
      </c>
      <c r="E441" s="110" t="s">
        <v>1079</v>
      </c>
      <c r="F441" s="110">
        <v>2024</v>
      </c>
      <c r="G441" s="110">
        <v>2</v>
      </c>
      <c r="H441" s="110">
        <v>0</v>
      </c>
      <c r="I441" s="110">
        <v>0</v>
      </c>
      <c r="J441" s="110">
        <v>0</v>
      </c>
      <c r="K441" s="110">
        <v>0</v>
      </c>
      <c r="L441" s="110">
        <v>0</v>
      </c>
      <c r="M441" s="110">
        <v>0</v>
      </c>
      <c r="N441">
        <v>0</v>
      </c>
      <c r="O441">
        <v>12</v>
      </c>
      <c r="P441" s="110">
        <v>80</v>
      </c>
    </row>
    <row r="442" spans="1:16" ht="16.5" x14ac:dyDescent="0.15">
      <c r="A442" s="110">
        <v>441</v>
      </c>
      <c r="B442" s="110" t="s">
        <v>1331</v>
      </c>
      <c r="C442" s="145" t="s">
        <v>1275</v>
      </c>
      <c r="D442" s="110" t="s">
        <v>1394</v>
      </c>
      <c r="E442" s="110" t="s">
        <v>1414</v>
      </c>
      <c r="F442" s="110">
        <v>2024</v>
      </c>
      <c r="G442" s="110">
        <v>1</v>
      </c>
      <c r="H442" s="110">
        <v>0</v>
      </c>
      <c r="I442" s="110">
        <v>0</v>
      </c>
      <c r="J442" s="110">
        <v>0</v>
      </c>
      <c r="K442" s="110">
        <v>0</v>
      </c>
      <c r="L442" s="110">
        <v>0</v>
      </c>
      <c r="M442" s="110">
        <v>0</v>
      </c>
      <c r="N442">
        <v>0</v>
      </c>
      <c r="O442">
        <v>0</v>
      </c>
      <c r="P442" s="110">
        <v>81</v>
      </c>
    </row>
    <row r="443" spans="1:16" ht="16.5" x14ac:dyDescent="0.15">
      <c r="A443" s="110">
        <v>442</v>
      </c>
      <c r="B443" s="110" t="s">
        <v>1332</v>
      </c>
      <c r="C443" s="145" t="s">
        <v>1276</v>
      </c>
      <c r="D443" s="110" t="s">
        <v>1373</v>
      </c>
      <c r="E443" s="110" t="s">
        <v>1079</v>
      </c>
      <c r="F443" s="110">
        <v>2024</v>
      </c>
      <c r="G443" s="110">
        <v>1</v>
      </c>
      <c r="H443" s="110">
        <v>0</v>
      </c>
      <c r="I443" s="110">
        <v>0</v>
      </c>
      <c r="J443" s="110">
        <v>0</v>
      </c>
      <c r="K443" s="110">
        <v>0</v>
      </c>
      <c r="L443" s="110">
        <v>0</v>
      </c>
      <c r="M443" s="110">
        <v>0</v>
      </c>
      <c r="N443">
        <v>0</v>
      </c>
      <c r="O443">
        <v>0</v>
      </c>
      <c r="P443" s="110">
        <v>82</v>
      </c>
    </row>
    <row r="444" spans="1:16" ht="16.5" x14ac:dyDescent="0.15">
      <c r="A444" s="110">
        <v>443</v>
      </c>
      <c r="B444" s="110" t="s">
        <v>1333</v>
      </c>
      <c r="C444" s="145" t="s">
        <v>1277</v>
      </c>
      <c r="D444" s="110" t="s">
        <v>1395</v>
      </c>
      <c r="E444" s="110" t="s">
        <v>1412</v>
      </c>
      <c r="F444" s="110">
        <v>2024</v>
      </c>
      <c r="G444" s="110">
        <v>1</v>
      </c>
      <c r="H444" s="110">
        <v>0</v>
      </c>
      <c r="I444" s="110">
        <v>0</v>
      </c>
      <c r="J444" s="110">
        <v>0</v>
      </c>
      <c r="K444" s="110">
        <v>0</v>
      </c>
      <c r="L444" s="110">
        <v>0</v>
      </c>
      <c r="M444" s="110">
        <v>0</v>
      </c>
      <c r="N444">
        <v>0</v>
      </c>
      <c r="O444">
        <v>0</v>
      </c>
      <c r="P444" s="110">
        <v>83</v>
      </c>
    </row>
    <row r="445" spans="1:16" ht="16.5" x14ac:dyDescent="0.15">
      <c r="A445" s="110">
        <v>444</v>
      </c>
      <c r="B445" s="110" t="s">
        <v>1329</v>
      </c>
      <c r="C445" s="145" t="s">
        <v>1278</v>
      </c>
      <c r="D445" s="110" t="s">
        <v>1396</v>
      </c>
      <c r="E445" s="110" t="s">
        <v>1079</v>
      </c>
      <c r="F445" s="110">
        <v>2024</v>
      </c>
      <c r="G445" s="110">
        <v>1</v>
      </c>
      <c r="H445" s="110">
        <v>0</v>
      </c>
      <c r="I445" s="110">
        <v>0</v>
      </c>
      <c r="J445" s="110">
        <v>0</v>
      </c>
      <c r="K445" s="110">
        <v>0</v>
      </c>
      <c r="L445" s="110">
        <v>0</v>
      </c>
      <c r="M445" s="110">
        <v>0</v>
      </c>
      <c r="N445">
        <v>0</v>
      </c>
      <c r="O445">
        <v>0</v>
      </c>
      <c r="P445" s="110">
        <v>84</v>
      </c>
    </row>
    <row r="446" spans="1:16" ht="16.5" x14ac:dyDescent="0.15">
      <c r="A446" s="110">
        <v>445</v>
      </c>
      <c r="B446" s="110" t="s">
        <v>1334</v>
      </c>
      <c r="C446" s="145" t="s">
        <v>1279</v>
      </c>
      <c r="D446" s="110" t="s">
        <v>320</v>
      </c>
      <c r="E446" s="110" t="s">
        <v>184</v>
      </c>
      <c r="F446" s="110">
        <v>2024</v>
      </c>
      <c r="G446" s="110">
        <v>2</v>
      </c>
      <c r="H446" s="110">
        <v>0</v>
      </c>
      <c r="I446" s="110">
        <v>0</v>
      </c>
      <c r="J446" s="110">
        <v>0</v>
      </c>
      <c r="K446" s="110">
        <v>0</v>
      </c>
      <c r="L446" s="110">
        <v>0</v>
      </c>
      <c r="M446" s="110">
        <v>0</v>
      </c>
      <c r="N446">
        <v>0</v>
      </c>
      <c r="O446">
        <v>92</v>
      </c>
      <c r="P446" s="110">
        <v>85</v>
      </c>
    </row>
    <row r="447" spans="1:16" ht="16.5" x14ac:dyDescent="0.15">
      <c r="A447" s="110">
        <v>446</v>
      </c>
      <c r="B447" s="110" t="s">
        <v>1335</v>
      </c>
      <c r="C447" s="145" t="s">
        <v>1280</v>
      </c>
      <c r="D447" s="110" t="s">
        <v>1397</v>
      </c>
      <c r="E447" s="110" t="s">
        <v>1412</v>
      </c>
      <c r="F447" s="110">
        <v>2024</v>
      </c>
      <c r="G447" s="110">
        <v>1</v>
      </c>
      <c r="H447" s="110">
        <v>0</v>
      </c>
      <c r="I447" s="110">
        <v>0</v>
      </c>
      <c r="J447" s="110">
        <v>0</v>
      </c>
      <c r="K447" s="110">
        <v>0</v>
      </c>
      <c r="L447" s="110">
        <v>0</v>
      </c>
      <c r="M447" s="110">
        <v>0</v>
      </c>
      <c r="N447">
        <v>0</v>
      </c>
      <c r="O447">
        <v>0</v>
      </c>
      <c r="P447" s="110">
        <v>86</v>
      </c>
    </row>
    <row r="448" spans="1:16" ht="16.5" x14ac:dyDescent="0.15">
      <c r="A448" s="110">
        <v>447</v>
      </c>
      <c r="B448" s="110" t="s">
        <v>1335</v>
      </c>
      <c r="C448" s="145" t="s">
        <v>1281</v>
      </c>
      <c r="D448" s="110" t="s">
        <v>477</v>
      </c>
      <c r="E448" s="110" t="s">
        <v>184</v>
      </c>
      <c r="F448" s="110">
        <v>2024</v>
      </c>
      <c r="G448" s="110">
        <v>2</v>
      </c>
      <c r="H448" s="110">
        <v>0</v>
      </c>
      <c r="I448" s="110">
        <v>0</v>
      </c>
      <c r="J448" s="110">
        <v>0</v>
      </c>
      <c r="K448" s="110">
        <v>0</v>
      </c>
      <c r="L448" s="110">
        <v>0</v>
      </c>
      <c r="M448" s="110">
        <v>0</v>
      </c>
      <c r="N448">
        <v>0</v>
      </c>
      <c r="O448">
        <v>46</v>
      </c>
      <c r="P448" s="110">
        <v>87</v>
      </c>
    </row>
    <row r="449" spans="1:16" ht="16.5" x14ac:dyDescent="0.15">
      <c r="A449" s="110">
        <v>448</v>
      </c>
      <c r="B449" s="110" t="s">
        <v>1336</v>
      </c>
      <c r="C449" s="145" t="s">
        <v>1282</v>
      </c>
      <c r="D449" s="110" t="s">
        <v>1398</v>
      </c>
      <c r="E449" s="110" t="s">
        <v>1404</v>
      </c>
      <c r="F449" s="110">
        <v>2024</v>
      </c>
      <c r="G449" s="110">
        <v>2</v>
      </c>
      <c r="H449" s="110">
        <v>0</v>
      </c>
      <c r="I449" s="110">
        <v>0</v>
      </c>
      <c r="J449" s="110">
        <v>0</v>
      </c>
      <c r="K449" s="110">
        <v>0</v>
      </c>
      <c r="L449" s="110">
        <v>0</v>
      </c>
      <c r="M449" s="110">
        <v>0</v>
      </c>
      <c r="N449">
        <v>0</v>
      </c>
      <c r="O449">
        <v>47</v>
      </c>
      <c r="P449" s="110">
        <v>88</v>
      </c>
    </row>
    <row r="450" spans="1:16" ht="16.5" x14ac:dyDescent="0.15">
      <c r="A450" s="110">
        <v>449</v>
      </c>
      <c r="B450" s="110" t="s">
        <v>1337</v>
      </c>
      <c r="C450" s="145" t="s">
        <v>518</v>
      </c>
      <c r="D450" s="110" t="s">
        <v>366</v>
      </c>
      <c r="E450" s="110" t="s">
        <v>1405</v>
      </c>
      <c r="F450" s="110">
        <v>2024</v>
      </c>
      <c r="G450" s="110">
        <v>6</v>
      </c>
      <c r="H450" s="110">
        <v>0</v>
      </c>
      <c r="I450" s="110">
        <v>0</v>
      </c>
      <c r="J450" s="110">
        <v>114</v>
      </c>
      <c r="K450" s="110">
        <v>71</v>
      </c>
      <c r="L450" s="110">
        <v>0</v>
      </c>
      <c r="M450" s="110">
        <v>47</v>
      </c>
      <c r="N450">
        <v>62</v>
      </c>
      <c r="O450">
        <v>20</v>
      </c>
      <c r="P450" s="110">
        <v>89</v>
      </c>
    </row>
    <row r="451" spans="1:16" ht="16.5" x14ac:dyDescent="0.15">
      <c r="A451" s="110">
        <v>450</v>
      </c>
      <c r="B451" s="110" t="s">
        <v>1338</v>
      </c>
      <c r="C451" s="145" t="s">
        <v>1283</v>
      </c>
      <c r="D451" s="110" t="s">
        <v>1399</v>
      </c>
      <c r="E451" s="110" t="s">
        <v>1079</v>
      </c>
      <c r="F451" s="110">
        <v>2024</v>
      </c>
      <c r="G451" s="110">
        <v>2</v>
      </c>
      <c r="H451" s="110">
        <v>0</v>
      </c>
      <c r="I451" s="110">
        <v>0</v>
      </c>
      <c r="J451" s="110">
        <v>0</v>
      </c>
      <c r="K451" s="110">
        <v>0</v>
      </c>
      <c r="L451" s="110">
        <v>0</v>
      </c>
      <c r="M451" s="110">
        <v>0</v>
      </c>
      <c r="N451" s="110">
        <v>0</v>
      </c>
      <c r="O451">
        <v>93</v>
      </c>
      <c r="P451" s="110">
        <v>90</v>
      </c>
    </row>
    <row r="452" spans="1:16" ht="16.5" x14ac:dyDescent="0.15">
      <c r="A452" s="110">
        <v>451</v>
      </c>
      <c r="B452" s="110" t="s">
        <v>1339</v>
      </c>
      <c r="C452" s="145" t="s">
        <v>1284</v>
      </c>
      <c r="D452" s="110" t="s">
        <v>1400</v>
      </c>
      <c r="E452" s="110" t="s">
        <v>1415</v>
      </c>
      <c r="F452" s="110">
        <v>2024</v>
      </c>
      <c r="G452" s="110">
        <v>3</v>
      </c>
      <c r="H452" s="110">
        <v>0</v>
      </c>
      <c r="I452" s="110">
        <v>0</v>
      </c>
      <c r="J452" s="110">
        <v>0</v>
      </c>
      <c r="K452" s="110">
        <v>0</v>
      </c>
      <c r="L452" s="110">
        <v>0</v>
      </c>
      <c r="M452" s="110">
        <v>50</v>
      </c>
      <c r="N452">
        <v>66</v>
      </c>
      <c r="O452" s="110">
        <v>0</v>
      </c>
      <c r="P452" s="110">
        <v>91</v>
      </c>
    </row>
    <row r="453" spans="1:16" ht="16.5" x14ac:dyDescent="0.15">
      <c r="A453" s="110">
        <v>452</v>
      </c>
      <c r="B453" s="110" t="s">
        <v>1340</v>
      </c>
      <c r="C453" s="145" t="s">
        <v>1285</v>
      </c>
      <c r="D453" s="110" t="s">
        <v>1401</v>
      </c>
      <c r="E453" s="110" t="s">
        <v>1079</v>
      </c>
      <c r="F453" s="110">
        <v>2024</v>
      </c>
      <c r="G453" s="110">
        <v>1</v>
      </c>
      <c r="H453" s="110">
        <v>0</v>
      </c>
      <c r="I453" s="110">
        <v>0</v>
      </c>
      <c r="J453" s="110">
        <v>0</v>
      </c>
      <c r="K453" s="110">
        <v>0</v>
      </c>
      <c r="L453" s="110">
        <v>0</v>
      </c>
      <c r="M453" s="110">
        <v>0</v>
      </c>
      <c r="N453" s="110">
        <v>0</v>
      </c>
      <c r="O453" s="110">
        <v>0</v>
      </c>
      <c r="P453" s="110">
        <v>92</v>
      </c>
    </row>
    <row r="454" spans="1:16" ht="16.5" x14ac:dyDescent="0.15">
      <c r="A454" s="110">
        <v>453</v>
      </c>
      <c r="B454" s="110" t="s">
        <v>1341</v>
      </c>
      <c r="C454" s="145" t="s">
        <v>1286</v>
      </c>
      <c r="D454" s="110" t="s">
        <v>1402</v>
      </c>
      <c r="E454" s="110" t="s">
        <v>197</v>
      </c>
      <c r="F454" s="110">
        <v>2024</v>
      </c>
      <c r="G454" s="110">
        <v>2</v>
      </c>
      <c r="H454" s="110">
        <v>0</v>
      </c>
      <c r="I454" s="110">
        <v>0</v>
      </c>
      <c r="J454" s="110">
        <v>0</v>
      </c>
      <c r="K454" s="110">
        <v>0</v>
      </c>
      <c r="L454" s="110">
        <v>0</v>
      </c>
      <c r="M454" s="110">
        <v>0</v>
      </c>
      <c r="N454">
        <v>0</v>
      </c>
      <c r="O454">
        <v>73</v>
      </c>
      <c r="P454" s="110">
        <v>93</v>
      </c>
    </row>
    <row r="455" spans="1:16" ht="16.5" x14ac:dyDescent="0.15">
      <c r="A455" s="110">
        <v>454</v>
      </c>
      <c r="B455" s="110" t="s">
        <v>234</v>
      </c>
      <c r="C455" s="145" t="s">
        <v>1287</v>
      </c>
      <c r="D455" s="110" t="s">
        <v>392</v>
      </c>
      <c r="E455" s="110" t="s">
        <v>184</v>
      </c>
      <c r="F455" s="110">
        <v>2024</v>
      </c>
      <c r="G455" s="110">
        <v>3</v>
      </c>
      <c r="H455" s="110">
        <v>0</v>
      </c>
      <c r="I455" s="110">
        <v>0</v>
      </c>
      <c r="J455" s="110">
        <v>0</v>
      </c>
      <c r="K455" s="110">
        <v>0</v>
      </c>
      <c r="L455" s="110">
        <v>0</v>
      </c>
      <c r="M455" s="110">
        <v>0</v>
      </c>
      <c r="N455">
        <v>86</v>
      </c>
      <c r="O455">
        <v>77</v>
      </c>
      <c r="P455" s="110">
        <v>94</v>
      </c>
    </row>
    <row r="456" spans="1:16" ht="16.5" x14ac:dyDescent="0.15">
      <c r="A456" s="110">
        <v>455</v>
      </c>
      <c r="B456" s="110" t="s">
        <v>1342</v>
      </c>
      <c r="C456" s="145" t="s">
        <v>1288</v>
      </c>
      <c r="D456" s="110" t="s">
        <v>344</v>
      </c>
      <c r="E456" s="110" t="s">
        <v>184</v>
      </c>
      <c r="F456" s="110">
        <v>2024</v>
      </c>
      <c r="G456" s="110">
        <v>4</v>
      </c>
      <c r="H456" s="110">
        <v>0</v>
      </c>
      <c r="I456" s="110">
        <v>0</v>
      </c>
      <c r="J456" s="110">
        <v>0</v>
      </c>
      <c r="K456" s="110">
        <v>0</v>
      </c>
      <c r="L456" s="110">
        <v>0</v>
      </c>
      <c r="M456" s="110">
        <v>56</v>
      </c>
      <c r="N456">
        <v>17</v>
      </c>
      <c r="O456">
        <v>21</v>
      </c>
      <c r="P456" s="110">
        <v>95</v>
      </c>
    </row>
    <row r="457" spans="1:16" ht="16.5" x14ac:dyDescent="0.15">
      <c r="C457" s="145"/>
    </row>
  </sheetData>
  <autoFilter ref="A1:T362" xr:uid="{3726BE21-F223-4867-BE13-29254A032874}">
    <sortState xmlns:xlrd2="http://schemas.microsoft.com/office/spreadsheetml/2017/richdata2" ref="A83:T83">
      <sortCondition descending="1" ref="A1:A319"/>
    </sortState>
  </autoFilter>
  <phoneticPr fontId="6"/>
  <conditionalFormatting sqref="B363:B392">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N33"/>
  <sheetViews>
    <sheetView zoomScaleNormal="100" workbookViewId="0">
      <selection activeCell="A36" sqref="A36"/>
    </sheetView>
  </sheetViews>
  <sheetFormatPr defaultColWidth="9" defaultRowHeight="15.75" x14ac:dyDescent="0.15"/>
  <cols>
    <col min="1" max="1" width="29.125" style="2" customWidth="1"/>
    <col min="2" max="2" width="26.75" style="2" customWidth="1"/>
    <col min="3" max="3" width="33" style="2" customWidth="1"/>
    <col min="4" max="4" width="26" style="2" customWidth="1"/>
    <col min="5" max="5" width="32.75" style="2" customWidth="1"/>
    <col min="6" max="6" width="27.625" style="2" customWidth="1"/>
    <col min="7" max="7" width="28.125" style="2" customWidth="1"/>
    <col min="8" max="8" width="33.75" style="2" customWidth="1"/>
    <col min="9" max="9" width="13.375" style="2" bestFit="1" customWidth="1"/>
    <col min="10" max="10" width="20.625" style="2" bestFit="1" customWidth="1"/>
    <col min="11" max="11" width="11.25" style="2" bestFit="1" customWidth="1"/>
    <col min="12" max="12" width="10" style="2" bestFit="1" customWidth="1"/>
    <col min="13" max="13" width="9.25" style="2" bestFit="1" customWidth="1"/>
    <col min="14" max="14" width="16.75" style="2" bestFit="1" customWidth="1"/>
    <col min="15" max="16384" width="9" style="2"/>
  </cols>
  <sheetData>
    <row r="1" spans="1:14" x14ac:dyDescent="0.15">
      <c r="A1" s="90" t="s">
        <v>972</v>
      </c>
      <c r="B1" s="90"/>
      <c r="C1" s="90"/>
      <c r="D1" s="90"/>
      <c r="E1" s="90"/>
      <c r="F1" s="90"/>
      <c r="G1" s="90"/>
      <c r="H1" s="90"/>
      <c r="I1" s="91" t="s">
        <v>11</v>
      </c>
      <c r="J1" s="91" t="s">
        <v>13</v>
      </c>
      <c r="K1" s="91" t="s">
        <v>18</v>
      </c>
      <c r="L1" s="91" t="s">
        <v>19</v>
      </c>
      <c r="M1" s="91" t="s">
        <v>23</v>
      </c>
      <c r="N1" s="91" t="s">
        <v>67</v>
      </c>
    </row>
    <row r="2" spans="1:14" x14ac:dyDescent="0.15">
      <c r="A2" s="140" t="s">
        <v>964</v>
      </c>
      <c r="B2" s="141" t="s">
        <v>965</v>
      </c>
      <c r="C2" s="140" t="s">
        <v>966</v>
      </c>
      <c r="D2" s="141" t="s">
        <v>967</v>
      </c>
      <c r="E2" s="140" t="s">
        <v>968</v>
      </c>
      <c r="F2" s="141" t="s">
        <v>969</v>
      </c>
      <c r="G2" s="140" t="s">
        <v>970</v>
      </c>
      <c r="H2" s="92" t="s">
        <v>971</v>
      </c>
      <c r="I2" s="1" t="s">
        <v>1063</v>
      </c>
      <c r="J2" s="2" t="s">
        <v>169</v>
      </c>
      <c r="K2" s="2" t="s">
        <v>16</v>
      </c>
      <c r="L2" s="2" t="s">
        <v>20</v>
      </c>
      <c r="M2" s="2" t="s">
        <v>24</v>
      </c>
      <c r="N2" s="2" t="s">
        <v>33</v>
      </c>
    </row>
    <row r="3" spans="1:14" x14ac:dyDescent="0.15">
      <c r="A3" s="1" t="s">
        <v>1052</v>
      </c>
      <c r="B3" s="1" t="s">
        <v>1054</v>
      </c>
      <c r="C3" s="2" t="s">
        <v>1067</v>
      </c>
      <c r="D3" s="1" t="s">
        <v>1055</v>
      </c>
      <c r="E3" s="1" t="s">
        <v>1057</v>
      </c>
      <c r="F3" s="1" t="s">
        <v>1059</v>
      </c>
      <c r="G3" s="1" t="s">
        <v>1061</v>
      </c>
      <c r="H3" s="2" t="s">
        <v>1038</v>
      </c>
      <c r="I3" s="1" t="s">
        <v>105</v>
      </c>
      <c r="J3" s="2" t="s">
        <v>170</v>
      </c>
      <c r="K3" s="2" t="s">
        <v>17</v>
      </c>
      <c r="L3" s="2" t="s">
        <v>87</v>
      </c>
      <c r="M3" s="2" t="s">
        <v>25</v>
      </c>
      <c r="N3" s="2" t="s">
        <v>47</v>
      </c>
    </row>
    <row r="4" spans="1:14" x14ac:dyDescent="0.15">
      <c r="A4" s="2" t="s">
        <v>974</v>
      </c>
      <c r="B4" s="2" t="s">
        <v>992</v>
      </c>
      <c r="C4" s="2" t="s">
        <v>135</v>
      </c>
      <c r="D4" s="2" t="s">
        <v>1007</v>
      </c>
      <c r="E4" s="2" t="s">
        <v>1019</v>
      </c>
      <c r="F4" s="2" t="s">
        <v>119</v>
      </c>
      <c r="G4" s="2" t="s">
        <v>163</v>
      </c>
      <c r="H4" s="2" t="s">
        <v>1433</v>
      </c>
      <c r="I4" s="2" t="s">
        <v>1064</v>
      </c>
      <c r="M4" s="2" t="s">
        <v>27</v>
      </c>
      <c r="N4" s="2" t="s">
        <v>34</v>
      </c>
    </row>
    <row r="5" spans="1:14" x14ac:dyDescent="0.15">
      <c r="A5" s="2" t="s">
        <v>975</v>
      </c>
      <c r="B5" s="2" t="s">
        <v>127</v>
      </c>
      <c r="C5" s="2" t="s">
        <v>136</v>
      </c>
      <c r="D5" s="2" t="s">
        <v>146</v>
      </c>
      <c r="E5" s="2" t="s">
        <v>155</v>
      </c>
      <c r="F5" s="2" t="s">
        <v>118</v>
      </c>
      <c r="G5" s="2" t="s">
        <v>1030</v>
      </c>
      <c r="H5" s="2" t="s">
        <v>1039</v>
      </c>
      <c r="I5" s="2" t="s">
        <v>167</v>
      </c>
      <c r="M5" s="2" t="s">
        <v>28</v>
      </c>
      <c r="N5" s="2" t="s">
        <v>35</v>
      </c>
    </row>
    <row r="6" spans="1:14" x14ac:dyDescent="0.15">
      <c r="A6" s="2" t="s">
        <v>132</v>
      </c>
      <c r="B6" s="2" t="s">
        <v>993</v>
      </c>
      <c r="C6" s="2" t="s">
        <v>137</v>
      </c>
      <c r="D6" s="2" t="s">
        <v>1008</v>
      </c>
      <c r="E6" s="2" t="s">
        <v>159</v>
      </c>
      <c r="F6" s="2" t="s">
        <v>116</v>
      </c>
      <c r="G6" s="2" t="s">
        <v>162</v>
      </c>
      <c r="H6" s="2" t="s">
        <v>1040</v>
      </c>
      <c r="I6" s="1" t="s">
        <v>106</v>
      </c>
    </row>
    <row r="7" spans="1:14" x14ac:dyDescent="0.15">
      <c r="A7" s="2" t="s">
        <v>131</v>
      </c>
      <c r="B7" s="2" t="s">
        <v>123</v>
      </c>
      <c r="C7" s="2" t="s">
        <v>138</v>
      </c>
      <c r="D7" s="2" t="s">
        <v>1009</v>
      </c>
      <c r="E7" s="2" t="s">
        <v>161</v>
      </c>
      <c r="F7" s="2" t="s">
        <v>114</v>
      </c>
      <c r="G7" s="2" t="s">
        <v>1031</v>
      </c>
      <c r="H7" s="2" t="s">
        <v>1041</v>
      </c>
      <c r="I7" s="1" t="s">
        <v>107</v>
      </c>
    </row>
    <row r="8" spans="1:14" x14ac:dyDescent="0.15">
      <c r="A8" s="2" t="s">
        <v>133</v>
      </c>
      <c r="B8" s="2" t="s">
        <v>122</v>
      </c>
      <c r="C8" s="2" t="s">
        <v>1001</v>
      </c>
      <c r="D8" s="2" t="s">
        <v>140</v>
      </c>
      <c r="E8" s="2" t="s">
        <v>158</v>
      </c>
      <c r="F8" s="2" t="s">
        <v>115</v>
      </c>
      <c r="G8" s="2" t="s">
        <v>164</v>
      </c>
      <c r="H8" s="2" t="s">
        <v>1042</v>
      </c>
      <c r="I8" s="2" t="s">
        <v>1065</v>
      </c>
    </row>
    <row r="9" spans="1:14" x14ac:dyDescent="0.15">
      <c r="A9" s="2" t="s">
        <v>976</v>
      </c>
      <c r="B9" s="2" t="s">
        <v>994</v>
      </c>
      <c r="C9" s="2" t="s">
        <v>139</v>
      </c>
      <c r="D9" s="2" t="s">
        <v>1010</v>
      </c>
      <c r="E9" s="2" t="s">
        <v>160</v>
      </c>
      <c r="F9" s="2" t="s">
        <v>117</v>
      </c>
      <c r="G9" s="2" t="s">
        <v>1032</v>
      </c>
      <c r="H9" s="2" t="s">
        <v>1043</v>
      </c>
      <c r="I9" s="1" t="s">
        <v>168</v>
      </c>
    </row>
    <row r="10" spans="1:14" x14ac:dyDescent="0.15">
      <c r="A10" s="2" t="s">
        <v>130</v>
      </c>
      <c r="B10" s="2" t="s">
        <v>128</v>
      </c>
      <c r="C10" s="2" t="s">
        <v>1002</v>
      </c>
      <c r="D10" s="2" t="s">
        <v>1011</v>
      </c>
      <c r="E10" s="2" t="s">
        <v>1020</v>
      </c>
      <c r="F10" s="2" t="s">
        <v>126</v>
      </c>
      <c r="G10" s="2" t="s">
        <v>1033</v>
      </c>
      <c r="H10" s="2" t="s">
        <v>1044</v>
      </c>
      <c r="I10" s="2" t="s">
        <v>1066</v>
      </c>
    </row>
    <row r="11" spans="1:14" x14ac:dyDescent="0.15">
      <c r="A11" s="2" t="s">
        <v>977</v>
      </c>
      <c r="B11" s="2" t="s">
        <v>995</v>
      </c>
      <c r="C11" s="2" t="s">
        <v>1003</v>
      </c>
      <c r="D11" s="2" t="s">
        <v>1012</v>
      </c>
      <c r="E11" s="2" t="s">
        <v>1021</v>
      </c>
      <c r="F11" s="2" t="s">
        <v>1029</v>
      </c>
      <c r="G11" s="2" t="s">
        <v>1062</v>
      </c>
      <c r="H11" s="2" t="s">
        <v>1045</v>
      </c>
      <c r="I11" s="2" t="s">
        <v>108</v>
      </c>
    </row>
    <row r="12" spans="1:14" x14ac:dyDescent="0.15">
      <c r="A12" s="2" t="s">
        <v>1053</v>
      </c>
      <c r="B12" s="2" t="s">
        <v>996</v>
      </c>
      <c r="C12" s="2" t="s">
        <v>166</v>
      </c>
      <c r="D12" s="2" t="s">
        <v>143</v>
      </c>
      <c r="E12" s="2" t="s">
        <v>1022</v>
      </c>
      <c r="F12" s="2" t="s">
        <v>1060</v>
      </c>
      <c r="G12" s="2" t="s">
        <v>1435</v>
      </c>
      <c r="H12" s="2" t="s">
        <v>1046</v>
      </c>
      <c r="I12" s="2" t="s">
        <v>109</v>
      </c>
    </row>
    <row r="13" spans="1:14" x14ac:dyDescent="0.15">
      <c r="A13" s="2" t="s">
        <v>134</v>
      </c>
      <c r="B13" s="2" t="s">
        <v>997</v>
      </c>
      <c r="C13" s="2" t="s">
        <v>1004</v>
      </c>
      <c r="D13" s="2" t="s">
        <v>1013</v>
      </c>
      <c r="E13" s="2" t="s">
        <v>150</v>
      </c>
      <c r="F13" s="2" t="s">
        <v>112</v>
      </c>
      <c r="G13" s="2" t="s">
        <v>1034</v>
      </c>
      <c r="H13" s="2" t="s">
        <v>1047</v>
      </c>
      <c r="I13" s="2" t="s">
        <v>110</v>
      </c>
    </row>
    <row r="14" spans="1:14" x14ac:dyDescent="0.15">
      <c r="A14" s="2" t="s">
        <v>124</v>
      </c>
      <c r="B14" s="2" t="s">
        <v>998</v>
      </c>
      <c r="C14" s="2" t="s">
        <v>1005</v>
      </c>
      <c r="D14" s="2" t="s">
        <v>1056</v>
      </c>
      <c r="E14" s="2" t="s">
        <v>157</v>
      </c>
      <c r="F14" s="2" t="s">
        <v>113</v>
      </c>
      <c r="G14" s="2" t="s">
        <v>1035</v>
      </c>
      <c r="H14" s="2" t="s">
        <v>1048</v>
      </c>
      <c r="I14" s="2" t="s">
        <v>111</v>
      </c>
    </row>
    <row r="15" spans="1:14" x14ac:dyDescent="0.15">
      <c r="A15" s="2" t="s">
        <v>978</v>
      </c>
      <c r="B15" s="2" t="s">
        <v>129</v>
      </c>
      <c r="C15" s="2" t="s">
        <v>1006</v>
      </c>
      <c r="D15" s="2" t="s">
        <v>1014</v>
      </c>
      <c r="E15" s="2" t="s">
        <v>156</v>
      </c>
      <c r="F15" s="2" t="s">
        <v>120</v>
      </c>
      <c r="G15" s="2" t="s">
        <v>1036</v>
      </c>
      <c r="H15" s="2" t="s">
        <v>1049</v>
      </c>
      <c r="I15" s="2" t="s">
        <v>1432</v>
      </c>
    </row>
    <row r="16" spans="1:14" x14ac:dyDescent="0.15">
      <c r="A16" s="2" t="s">
        <v>979</v>
      </c>
      <c r="B16" s="2" t="s">
        <v>999</v>
      </c>
      <c r="C16" s="2" t="s">
        <v>1426</v>
      </c>
      <c r="D16" s="2" t="s">
        <v>142</v>
      </c>
      <c r="E16" s="2" t="s">
        <v>1023</v>
      </c>
      <c r="F16" s="2" t="s">
        <v>121</v>
      </c>
      <c r="G16" s="2" t="s">
        <v>1037</v>
      </c>
      <c r="H16" s="2" t="s">
        <v>1050</v>
      </c>
    </row>
    <row r="17" spans="1:8" x14ac:dyDescent="0.15">
      <c r="A17" s="2" t="s">
        <v>980</v>
      </c>
      <c r="B17" s="2" t="s">
        <v>1000</v>
      </c>
      <c r="D17" s="2" t="s">
        <v>1015</v>
      </c>
      <c r="E17" s="2" t="s">
        <v>1024</v>
      </c>
      <c r="F17" s="2" t="s">
        <v>125</v>
      </c>
      <c r="G17" s="2" t="s">
        <v>1434</v>
      </c>
      <c r="H17" s="2" t="s">
        <v>1051</v>
      </c>
    </row>
    <row r="18" spans="1:8" x14ac:dyDescent="0.15">
      <c r="A18" s="2" t="s">
        <v>981</v>
      </c>
      <c r="B18" s="2" t="s">
        <v>1424</v>
      </c>
      <c r="D18" s="2" t="s">
        <v>144</v>
      </c>
      <c r="E18" s="2" t="s">
        <v>1058</v>
      </c>
      <c r="F18" s="2" t="s">
        <v>165</v>
      </c>
    </row>
    <row r="19" spans="1:8" x14ac:dyDescent="0.15">
      <c r="A19" s="2" t="s">
        <v>982</v>
      </c>
      <c r="B19" s="2" t="s">
        <v>1425</v>
      </c>
      <c r="D19" s="2" t="s">
        <v>1016</v>
      </c>
      <c r="E19" s="2" t="s">
        <v>148</v>
      </c>
      <c r="F19" s="2" t="s">
        <v>1429</v>
      </c>
    </row>
    <row r="20" spans="1:8" x14ac:dyDescent="0.15">
      <c r="A20" s="2" t="s">
        <v>983</v>
      </c>
      <c r="D20" s="2" t="s">
        <v>145</v>
      </c>
      <c r="E20" s="2" t="s">
        <v>151</v>
      </c>
      <c r="F20" s="2" t="s">
        <v>1430</v>
      </c>
    </row>
    <row r="21" spans="1:8" x14ac:dyDescent="0.15">
      <c r="A21" s="2" t="s">
        <v>984</v>
      </c>
      <c r="D21" s="2" t="s">
        <v>1017</v>
      </c>
      <c r="E21" s="2" t="s">
        <v>1025</v>
      </c>
      <c r="F21" s="146" t="s">
        <v>1431</v>
      </c>
    </row>
    <row r="22" spans="1:8" x14ac:dyDescent="0.15">
      <c r="A22" s="2" t="s">
        <v>985</v>
      </c>
      <c r="D22" s="2" t="s">
        <v>1018</v>
      </c>
      <c r="E22" s="2" t="s">
        <v>152</v>
      </c>
    </row>
    <row r="23" spans="1:8" x14ac:dyDescent="0.15">
      <c r="A23" s="2" t="s">
        <v>986</v>
      </c>
      <c r="D23" s="2" t="s">
        <v>141</v>
      </c>
      <c r="E23" s="2" t="s">
        <v>147</v>
      </c>
    </row>
    <row r="24" spans="1:8" x14ac:dyDescent="0.15">
      <c r="A24" s="2" t="s">
        <v>987</v>
      </c>
      <c r="D24" s="2" t="s">
        <v>1427</v>
      </c>
      <c r="E24" s="2" t="s">
        <v>153</v>
      </c>
    </row>
    <row r="25" spans="1:8" x14ac:dyDescent="0.15">
      <c r="A25" s="2" t="s">
        <v>988</v>
      </c>
      <c r="D25" s="2" t="s">
        <v>1428</v>
      </c>
      <c r="E25" s="2" t="s">
        <v>149</v>
      </c>
    </row>
    <row r="26" spans="1:8" x14ac:dyDescent="0.15">
      <c r="A26" s="2" t="s">
        <v>989</v>
      </c>
      <c r="E26" s="2" t="s">
        <v>154</v>
      </c>
    </row>
    <row r="27" spans="1:8" x14ac:dyDescent="0.15">
      <c r="A27" s="2" t="s">
        <v>990</v>
      </c>
      <c r="E27" s="2" t="s">
        <v>1026</v>
      </c>
    </row>
    <row r="28" spans="1:8" x14ac:dyDescent="0.15">
      <c r="A28" s="2" t="s">
        <v>991</v>
      </c>
      <c r="E28" s="2" t="s">
        <v>1027</v>
      </c>
    </row>
    <row r="29" spans="1:8" x14ac:dyDescent="0.15">
      <c r="A29" s="2" t="s">
        <v>1419</v>
      </c>
      <c r="E29" s="2" t="s">
        <v>1028</v>
      </c>
    </row>
    <row r="30" spans="1:8" x14ac:dyDescent="0.15">
      <c r="A30" s="2" t="s">
        <v>1420</v>
      </c>
      <c r="E30" s="2" t="s">
        <v>1416</v>
      </c>
    </row>
    <row r="31" spans="1:8" x14ac:dyDescent="0.15">
      <c r="A31" s="2" t="s">
        <v>1421</v>
      </c>
      <c r="E31" s="2" t="s">
        <v>1417</v>
      </c>
    </row>
    <row r="32" spans="1:8" x14ac:dyDescent="0.15">
      <c r="A32" s="2" t="s">
        <v>1422</v>
      </c>
      <c r="E32" s="2" t="s">
        <v>1418</v>
      </c>
    </row>
    <row r="33" spans="1:1" x14ac:dyDescent="0.15">
      <c r="A33" s="2" t="s">
        <v>1423</v>
      </c>
    </row>
  </sheetData>
  <phoneticPr fontId="6"/>
  <pageMargins left="0.7" right="0.7" top="0.75" bottom="0.75" header="0.3" footer="0.3"/>
  <pageSetup paperSize="9" orientation="portrait" verticalDpi="1200" r:id="rId1"/>
  <drawing r:id="rId2"/>
  <tableParts count="8">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申込書</vt:lpstr>
      <vt:lpstr>過去課題ID</vt:lpstr>
      <vt:lpstr>ドロップダウン</vt:lpstr>
      <vt:lpstr>申込書!Print_Area</vt:lpstr>
      <vt:lpstr>エネルギー・環境材料研究センター</vt:lpstr>
      <vt:lpstr>センター</vt:lpstr>
      <vt:lpstr>ナノアーキテクトニクス材料研究センター</vt:lpstr>
      <vt:lpstr>マテリアル基盤研究センター</vt:lpstr>
      <vt:lpstr>技術開発・共用部門</vt:lpstr>
      <vt:lpstr>構造材料研究センター</vt:lpstr>
      <vt:lpstr>高分子・バイオ材料研究センター</vt:lpstr>
      <vt:lpstr>磁性・スピントロニクス材料研究センター</vt:lpstr>
      <vt:lpstr>電子・光機能材料研究センター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yamanaka</dc:creator>
  <cp:lastModifiedBy>TSUZUKI Nanami</cp:lastModifiedBy>
  <cp:lastPrinted>2022-08-25T07:57:57Z</cp:lastPrinted>
  <dcterms:created xsi:type="dcterms:W3CDTF">2014-03-11T05:28:50Z</dcterms:created>
  <dcterms:modified xsi:type="dcterms:W3CDTF">2025-02-05T02:50:44Z</dcterms:modified>
</cp:coreProperties>
</file>